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externalLinks/externalLink45.xml" ContentType="application/vnd.openxmlformats-officedocument.spreadsheetml.externalLink+xml"/>
  <Override PartName="/xl/externalLinks/externalLink46.xml" ContentType="application/vnd.openxmlformats-officedocument.spreadsheetml.externalLink+xml"/>
  <Override PartName="/xl/externalLinks/externalLink47.xml" ContentType="application/vnd.openxmlformats-officedocument.spreadsheetml.externalLink+xml"/>
  <Override PartName="/xl/externalLinks/externalLink48.xml" ContentType="application/vnd.openxmlformats-officedocument.spreadsheetml.externalLink+xml"/>
  <Override PartName="/xl/externalLinks/externalLink49.xml" ContentType="application/vnd.openxmlformats-officedocument.spreadsheetml.externalLink+xml"/>
  <Override PartName="/xl/externalLinks/externalLink50.xml" ContentType="application/vnd.openxmlformats-officedocument.spreadsheetml.externalLink+xml"/>
  <Override PartName="/xl/externalLinks/externalLink51.xml" ContentType="application/vnd.openxmlformats-officedocument.spreadsheetml.externalLink+xml"/>
  <Override PartName="/xl/externalLinks/externalLink52.xml" ContentType="application/vnd.openxmlformats-officedocument.spreadsheetml.externalLink+xml"/>
  <Override PartName="/xl/externalLinks/externalLink53.xml" ContentType="application/vnd.openxmlformats-officedocument.spreadsheetml.externalLink+xml"/>
  <Override PartName="/xl/externalLinks/externalLink54.xml" ContentType="application/vnd.openxmlformats-officedocument.spreadsheetml.externalLink+xml"/>
  <Override PartName="/xl/externalLinks/externalLink55.xml" ContentType="application/vnd.openxmlformats-officedocument.spreadsheetml.externalLink+xml"/>
  <Override PartName="/xl/externalLinks/externalLink56.xml" ContentType="application/vnd.openxmlformats-officedocument.spreadsheetml.externalLink+xml"/>
  <Override PartName="/xl/externalLinks/externalLink57.xml" ContentType="application/vnd.openxmlformats-officedocument.spreadsheetml.externalLink+xml"/>
  <Override PartName="/xl/externalLinks/externalLink58.xml" ContentType="application/vnd.openxmlformats-officedocument.spreadsheetml.externalLink+xml"/>
  <Override PartName="/xl/externalLinks/externalLink59.xml" ContentType="application/vnd.openxmlformats-officedocument.spreadsheetml.externalLink+xml"/>
  <Override PartName="/xl/externalLinks/externalLink60.xml" ContentType="application/vnd.openxmlformats-officedocument.spreadsheetml.externalLink+xml"/>
  <Override PartName="/xl/externalLinks/externalLink61.xml" ContentType="application/vnd.openxmlformats-officedocument.spreadsheetml.externalLink+xml"/>
  <Override PartName="/xl/externalLinks/externalLink62.xml" ContentType="application/vnd.openxmlformats-officedocument.spreadsheetml.externalLink+xml"/>
  <Override PartName="/xl/externalLinks/externalLink63.xml" ContentType="application/vnd.openxmlformats-officedocument.spreadsheetml.externalLink+xml"/>
  <Override PartName="/xl/externalLinks/externalLink64.xml" ContentType="application/vnd.openxmlformats-officedocument.spreadsheetml.externalLink+xml"/>
  <Override PartName="/xl/externalLinks/externalLink65.xml" ContentType="application/vnd.openxmlformats-officedocument.spreadsheetml.externalLink+xml"/>
  <Override PartName="/xl/externalLinks/externalLink6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https://grcgt-my.sharepoint.com/personal/jayakrishnan_nair_in_gt_com/Documents/Documents/Projects/RPO Compliance/Draft RPO Rules/Formats/Testing/"/>
    </mc:Choice>
  </mc:AlternateContent>
  <xr:revisionPtr revIDLastSave="97" documentId="8_{0C9E1453-A26A-4FE0-900F-ECB427039C6B}" xr6:coauthVersionLast="47" xr6:coauthVersionMax="47" xr10:uidLastSave="{96F7F11A-352D-4190-BF26-CEE4DA8CF238}"/>
  <bookViews>
    <workbookView xWindow="-110" yWindow="-110" windowWidth="19420" windowHeight="10300" tabRatio="833" firstSheet="1" activeTab="1" xr2:uid="{5FE17C02-FC61-44C7-B6F2-838DF379E02E}"/>
  </bookViews>
  <sheets>
    <sheet name="Form_B_DISCOM" sheetId="30" state="hidden" r:id="rId1"/>
    <sheet name="Form_D_DISCOM" sheetId="41" r:id="rId2"/>
    <sheet name="Form_A_DISCOM" sheetId="9" r:id="rId3"/>
    <sheet name="Instructions &amp; Notes" sheetId="37" r:id="rId4"/>
    <sheet name="Form_A_DISCOM (AEA)" sheetId="40" state="hidden" r:id="rId5"/>
    <sheet name="Form_A_DISCOM_Q2" sheetId="32" state="hidden" r:id="rId6"/>
    <sheet name="Form_A_DISCOM_Q3" sheetId="33" state="hidden" r:id="rId7"/>
    <sheet name="Form_A_DISCOM_Q4" sheetId="35" state="hidden" r:id="rId8"/>
    <sheet name="Targets" sheetId="24" state="hidden" r:id="rId9"/>
    <sheet name="StateUTs" sheetId="25" state="hidden" r:id="rId10"/>
    <sheet name="Supporting Sheet" sheetId="13" state="hidden" r:id="rId11"/>
  </sheets>
  <externalReferences>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 r:id="rId64"/>
    <externalReference r:id="rId65"/>
    <externalReference r:id="rId66"/>
    <externalReference r:id="rId67"/>
    <externalReference r:id="rId68"/>
    <externalReference r:id="rId69"/>
    <externalReference r:id="rId70"/>
    <externalReference r:id="rId71"/>
    <externalReference r:id="rId72"/>
    <externalReference r:id="rId73"/>
    <externalReference r:id="rId74"/>
    <externalReference r:id="rId75"/>
    <externalReference r:id="rId76"/>
    <externalReference r:id="rId77"/>
  </externalReferences>
  <definedNames>
    <definedName name="\" localSheetId="3" hidden="1">#REF!</definedName>
    <definedName name="\" hidden="1">#REF!</definedName>
    <definedName name="\B">[1]DLC!$GR$107</definedName>
    <definedName name="\C">#REF!</definedName>
    <definedName name="\d">#REF!</definedName>
    <definedName name="\e" hidden="1">#REF!</definedName>
    <definedName name="\f">#REF!</definedName>
    <definedName name="\g">'[2]STN WISE EMR'!#REF!</definedName>
    <definedName name="\H">'[2]STN WISE EMR'!#REF!</definedName>
    <definedName name="\I">#REF!</definedName>
    <definedName name="\J">#REF!</definedName>
    <definedName name="\K">#REF!</definedName>
    <definedName name="\L">[1]DLC!$HR$111</definedName>
    <definedName name="\M">#REF!</definedName>
    <definedName name="\N">#REF!</definedName>
    <definedName name="\O">#REF!</definedName>
    <definedName name="\P">[1]DLC!$HR$109</definedName>
    <definedName name="\Q">[1]DLC!$GS$323:$GS$335</definedName>
    <definedName name="\R">#REF!</definedName>
    <definedName name="\s">#REF!</definedName>
    <definedName name="\t">#REF!</definedName>
    <definedName name="\U">#REF!</definedName>
    <definedName name="\V">'[3]R.Hrs. Since Comm'!#REF!</definedName>
    <definedName name="\w">'[3]R.Hrs. Since Comm'!#REF!</definedName>
    <definedName name="\X">#REF!</definedName>
    <definedName name="\Y">#REF!</definedName>
    <definedName name="\Z">#REF!</definedName>
    <definedName name="_" hidden="1">#REF!</definedName>
    <definedName name="_____________________________________SCH6">'[4]04REL'!#REF!</definedName>
    <definedName name="____________________________________SCH6">'[4]04REL'!#REF!</definedName>
    <definedName name="___________________________________SCH6">'[4]04REL'!#REF!</definedName>
    <definedName name="__________________________________SCH6">'[4]04REL'!#REF!</definedName>
    <definedName name="_________________________________SCH6">'[4]04REL'!#REF!</definedName>
    <definedName name="________________________________SCH6">'[4]04REL'!#REF!</definedName>
    <definedName name="_______________________________SCH6">'[4]04REL'!#REF!</definedName>
    <definedName name="______________________________SCH6">'[4]04REL'!#REF!</definedName>
    <definedName name="_____________________________SCH6">'[4]04REL'!#REF!</definedName>
    <definedName name="____________________________SCH6">'[4]04REL'!#REF!</definedName>
    <definedName name="___________________________int06" localSheetId="3"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__________int06"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__________SCH6">'[4]04REL'!#REF!</definedName>
    <definedName name="__________________________arr2" localSheetId="3"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_________arr2"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_________int06" localSheetId="3"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_________int06"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_________SCH6">'[4]04REL'!#REF!</definedName>
    <definedName name="_________________________arr2" localSheetId="3"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________arr2"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________SCH6">'[4]04REL'!#REF!</definedName>
    <definedName name="________________________arr2" localSheetId="3"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_______arr2"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_______int06" localSheetId="3"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_______int06"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_______SCH6">'[4]04REL'!#REF!</definedName>
    <definedName name="_______________________arr2" localSheetId="3"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______arr2"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______int06" localSheetId="3"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______int06"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______SCH6">'[4]04REL'!#REF!</definedName>
    <definedName name="______________________SCH6">'[4]04REL'!#REF!</definedName>
    <definedName name="_____________________a65565">#REF!</definedName>
    <definedName name="_____________________int06" localSheetId="3"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____int06"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____SCH6">'[4]04REL'!#REF!</definedName>
    <definedName name="____________________a65565">#REF!</definedName>
    <definedName name="____________________BSD1">#REF!</definedName>
    <definedName name="____________________BSD2">#REF!</definedName>
    <definedName name="____________________IED1">#REF!</definedName>
    <definedName name="____________________IED2">#REF!</definedName>
    <definedName name="____________________int06" localSheetId="3"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___int06"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__a65565">#REF!</definedName>
    <definedName name="___________________arr2" localSheetId="3"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__arr2"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__BSD1">#REF!</definedName>
    <definedName name="___________________BSD2">#REF!</definedName>
    <definedName name="___________________IED1">#REF!</definedName>
    <definedName name="___________________IED2">#REF!</definedName>
    <definedName name="___________________int06" localSheetId="3"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__int06"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__NCS111">'[5]Schedule-1'!$B$1:$J$1</definedName>
    <definedName name="___________________SCH6">'[4]04REL'!#REF!</definedName>
    <definedName name="__________________a65565">#REF!</definedName>
    <definedName name="__________________arr2" localSheetId="3"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_arr2"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_BSD1">#REF!</definedName>
    <definedName name="__________________BSD2">#REF!</definedName>
    <definedName name="__________________IED1">#REF!</definedName>
    <definedName name="__________________IED2">#REF!</definedName>
    <definedName name="__________________int06" localSheetId="3"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_int06"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_NCS111">'[5]Schedule-1'!$B$1:$J$1</definedName>
    <definedName name="__________________SCH6">'[4]04REL'!#REF!</definedName>
    <definedName name="_________________a65565">#REF!</definedName>
    <definedName name="_________________arr2" localSheetId="3"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arr2"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BSD1">#REF!</definedName>
    <definedName name="_________________BSD2">#REF!</definedName>
    <definedName name="_________________IED1">#REF!</definedName>
    <definedName name="_________________IED2">#REF!</definedName>
    <definedName name="_________________int06" localSheetId="3"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int06"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NCS111">'[5]Schedule-1'!$B$1:$J$1</definedName>
    <definedName name="_________________SCH6">'[4]04REL'!#REF!</definedName>
    <definedName name="________________a65565">#REF!</definedName>
    <definedName name="________________Apr02">[6]Newabstract!#REF!</definedName>
    <definedName name="________________Apr03">[6]Newabstract!#REF!</definedName>
    <definedName name="________________Apr04">[6]Newabstract!#REF!</definedName>
    <definedName name="________________Apr05">[6]Newabstract!#REF!</definedName>
    <definedName name="________________Apr06">[6]Newabstract!#REF!</definedName>
    <definedName name="________________Apr07">[6]Newabstract!#REF!</definedName>
    <definedName name="________________Apr08">[6]Newabstract!#REF!</definedName>
    <definedName name="________________Apr09">[6]Newabstract!#REF!</definedName>
    <definedName name="________________Apr10">[6]Newabstract!#REF!</definedName>
    <definedName name="________________Apr11">[6]Newabstract!#REF!</definedName>
    <definedName name="________________Apr13">[6]Newabstract!#REF!</definedName>
    <definedName name="________________Apr14">[6]Newabstract!#REF!</definedName>
    <definedName name="________________Apr15">[6]Newabstract!#REF!</definedName>
    <definedName name="________________Apr16">[6]Newabstract!#REF!</definedName>
    <definedName name="________________Apr17">[6]Newabstract!#REF!</definedName>
    <definedName name="________________Apr20">[6]Newabstract!#REF!</definedName>
    <definedName name="________________Apr21">[6]Newabstract!#REF!</definedName>
    <definedName name="________________Apr22">[6]Newabstract!#REF!</definedName>
    <definedName name="________________Apr23">[6]Newabstract!#REF!</definedName>
    <definedName name="________________Apr24">[6]Newabstract!#REF!</definedName>
    <definedName name="________________Apr27">[6]Newabstract!#REF!</definedName>
    <definedName name="________________Apr28">[6]Newabstract!#REF!</definedName>
    <definedName name="________________Apr29">[6]Newabstract!#REF!</definedName>
    <definedName name="________________Apr30">[6]Newabstract!#REF!</definedName>
    <definedName name="________________arr2" localSheetId="3"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arr2"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BSD1">#REF!</definedName>
    <definedName name="________________BSD2">#REF!</definedName>
    <definedName name="________________IED1">#REF!</definedName>
    <definedName name="________________IED2">#REF!</definedName>
    <definedName name="________________int06" localSheetId="3"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int06"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Mar06">[6]Newabstract!#REF!</definedName>
    <definedName name="________________Mar09">[6]Newabstract!#REF!</definedName>
    <definedName name="________________Mar10">[6]Newabstract!#REF!</definedName>
    <definedName name="________________Mar11">[6]Newabstract!#REF!</definedName>
    <definedName name="________________Mar12">[6]Newabstract!#REF!</definedName>
    <definedName name="________________Mar13">[6]Newabstract!#REF!</definedName>
    <definedName name="________________Mar16">[6]Newabstract!#REF!</definedName>
    <definedName name="________________Mar17">[6]Newabstract!#REF!</definedName>
    <definedName name="________________Mar18">[6]Newabstract!#REF!</definedName>
    <definedName name="________________Mar19">[6]Newabstract!#REF!</definedName>
    <definedName name="________________Mar20">[6]Newabstract!#REF!</definedName>
    <definedName name="________________Mar23">[6]Newabstract!#REF!</definedName>
    <definedName name="________________Mar24">[6]Newabstract!#REF!</definedName>
    <definedName name="________________Mar25">[6]Newabstract!#REF!</definedName>
    <definedName name="________________Mar26">[6]Newabstract!#REF!</definedName>
    <definedName name="________________Mar27">[6]Newabstract!#REF!</definedName>
    <definedName name="________________Mar28">[6]Newabstract!#REF!</definedName>
    <definedName name="________________Mar30">[6]Newabstract!#REF!</definedName>
    <definedName name="________________Mar31">[6]Newabstract!#REF!</definedName>
    <definedName name="________________NCS111">'[5]Schedule-1'!$B$1:$J$1</definedName>
    <definedName name="________________SCH6">'[4]04REL'!#REF!</definedName>
    <definedName name="_______________a65565">#REF!</definedName>
    <definedName name="_______________Apr02">[6]Newabstract!#REF!</definedName>
    <definedName name="_______________Apr03">[6]Newabstract!#REF!</definedName>
    <definedName name="_______________Apr04">[6]Newabstract!#REF!</definedName>
    <definedName name="_______________Apr05">[6]Newabstract!#REF!</definedName>
    <definedName name="_______________Apr06">[6]Newabstract!#REF!</definedName>
    <definedName name="_______________Apr07">[6]Newabstract!#REF!</definedName>
    <definedName name="_______________Apr08">[6]Newabstract!#REF!</definedName>
    <definedName name="_______________Apr09">[6]Newabstract!#REF!</definedName>
    <definedName name="_______________Apr10">[6]Newabstract!#REF!</definedName>
    <definedName name="_______________Apr11">[6]Newabstract!#REF!</definedName>
    <definedName name="_______________Apr13">[6]Newabstract!#REF!</definedName>
    <definedName name="_______________Apr14">[6]Newabstract!#REF!</definedName>
    <definedName name="_______________Apr15">[6]Newabstract!#REF!</definedName>
    <definedName name="_______________Apr16">[6]Newabstract!#REF!</definedName>
    <definedName name="_______________Apr17">[6]Newabstract!#REF!</definedName>
    <definedName name="_______________Apr20">[6]Newabstract!#REF!</definedName>
    <definedName name="_______________Apr21">[6]Newabstract!#REF!</definedName>
    <definedName name="_______________Apr22">[6]Newabstract!#REF!</definedName>
    <definedName name="_______________Apr23">[6]Newabstract!#REF!</definedName>
    <definedName name="_______________Apr24">[6]Newabstract!#REF!</definedName>
    <definedName name="_______________Apr27">[6]Newabstract!#REF!</definedName>
    <definedName name="_______________Apr28">[6]Newabstract!#REF!</definedName>
    <definedName name="_______________Apr29">[6]Newabstract!#REF!</definedName>
    <definedName name="_______________Apr30">[6]Newabstract!#REF!</definedName>
    <definedName name="_______________arr2" localSheetId="3"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arr2"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BSD1">#REF!</definedName>
    <definedName name="_______________BSD2">#REF!</definedName>
    <definedName name="_______________IED1">#REF!</definedName>
    <definedName name="_______________IED2">#REF!</definedName>
    <definedName name="_______________int06" localSheetId="3"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int06"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Mar06">[6]Newabstract!#REF!</definedName>
    <definedName name="_______________Mar09">[6]Newabstract!#REF!</definedName>
    <definedName name="_______________Mar10">[6]Newabstract!#REF!</definedName>
    <definedName name="_______________Mar11">[6]Newabstract!#REF!</definedName>
    <definedName name="_______________Mar12">[6]Newabstract!#REF!</definedName>
    <definedName name="_______________Mar13">[6]Newabstract!#REF!</definedName>
    <definedName name="_______________Mar16">[6]Newabstract!#REF!</definedName>
    <definedName name="_______________Mar17">[6]Newabstract!#REF!</definedName>
    <definedName name="_______________Mar18">[6]Newabstract!#REF!</definedName>
    <definedName name="_______________Mar19">[6]Newabstract!#REF!</definedName>
    <definedName name="_______________Mar20">[6]Newabstract!#REF!</definedName>
    <definedName name="_______________Mar23">[6]Newabstract!#REF!</definedName>
    <definedName name="_______________Mar24">[6]Newabstract!#REF!</definedName>
    <definedName name="_______________Mar25">[6]Newabstract!#REF!</definedName>
    <definedName name="_______________Mar26">[6]Newabstract!#REF!</definedName>
    <definedName name="_______________Mar27">[6]Newabstract!#REF!</definedName>
    <definedName name="_______________Mar28">[6]Newabstract!#REF!</definedName>
    <definedName name="_______________Mar30">[6]Newabstract!#REF!</definedName>
    <definedName name="_______________Mar31">[6]Newabstract!#REF!</definedName>
    <definedName name="_______________NCS111">'[5]Schedule-1'!$B$1:$J$1</definedName>
    <definedName name="_______________SCH6">'[4]04REL'!#REF!</definedName>
    <definedName name="______________a65565">#REF!</definedName>
    <definedName name="______________arr2" localSheetId="3"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arr2"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BSD1">#REF!</definedName>
    <definedName name="______________BSD2">#REF!</definedName>
    <definedName name="______________IED1">#REF!</definedName>
    <definedName name="______________IED2">#REF!</definedName>
    <definedName name="______________int06" localSheetId="3"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int06"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NCS111">'[5]Schedule-1'!$B$1:$J$1</definedName>
    <definedName name="______________SCH6">'[4]04REL'!#REF!</definedName>
    <definedName name="_____________a65565">#REF!</definedName>
    <definedName name="_____________Apr02">[6]Newabstract!#REF!</definedName>
    <definedName name="_____________Apr03">[6]Newabstract!#REF!</definedName>
    <definedName name="_____________Apr04">[6]Newabstract!#REF!</definedName>
    <definedName name="_____________Apr05">[6]Newabstract!#REF!</definedName>
    <definedName name="_____________Apr06">[6]Newabstract!#REF!</definedName>
    <definedName name="_____________Apr07">[6]Newabstract!#REF!</definedName>
    <definedName name="_____________Apr08">[6]Newabstract!#REF!</definedName>
    <definedName name="_____________Apr09">[6]Newabstract!#REF!</definedName>
    <definedName name="_____________Apr10">[6]Newabstract!#REF!</definedName>
    <definedName name="_____________Apr11">[6]Newabstract!#REF!</definedName>
    <definedName name="_____________Apr13">[6]Newabstract!#REF!</definedName>
    <definedName name="_____________Apr14">[6]Newabstract!#REF!</definedName>
    <definedName name="_____________Apr15">[6]Newabstract!#REF!</definedName>
    <definedName name="_____________Apr16">[6]Newabstract!#REF!</definedName>
    <definedName name="_____________Apr17">[6]Newabstract!#REF!</definedName>
    <definedName name="_____________Apr20">[6]Newabstract!#REF!</definedName>
    <definedName name="_____________Apr21">[6]Newabstract!#REF!</definedName>
    <definedName name="_____________Apr22">[6]Newabstract!#REF!</definedName>
    <definedName name="_____________Apr23">[6]Newabstract!#REF!</definedName>
    <definedName name="_____________Apr24">[6]Newabstract!#REF!</definedName>
    <definedName name="_____________Apr27">[6]Newabstract!#REF!</definedName>
    <definedName name="_____________Apr28">[6]Newabstract!#REF!</definedName>
    <definedName name="_____________Apr29">[6]Newabstract!#REF!</definedName>
    <definedName name="_____________Apr30">[6]Newabstract!#REF!</definedName>
    <definedName name="_____________arr2" localSheetId="3"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arr2"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BSD1">#REF!</definedName>
    <definedName name="_____________BSD2">#REF!</definedName>
    <definedName name="_____________IED1">#REF!</definedName>
    <definedName name="_____________IED2">#REF!</definedName>
    <definedName name="_____________int06" localSheetId="3"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int06"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Mar06">[6]Newabstract!#REF!</definedName>
    <definedName name="_____________Mar09">[6]Newabstract!#REF!</definedName>
    <definedName name="_____________Mar10">[6]Newabstract!#REF!</definedName>
    <definedName name="_____________Mar11">[6]Newabstract!#REF!</definedName>
    <definedName name="_____________Mar12">[6]Newabstract!#REF!</definedName>
    <definedName name="_____________Mar13">[6]Newabstract!#REF!</definedName>
    <definedName name="_____________Mar16">[6]Newabstract!#REF!</definedName>
    <definedName name="_____________Mar17">[6]Newabstract!#REF!</definedName>
    <definedName name="_____________Mar18">[6]Newabstract!#REF!</definedName>
    <definedName name="_____________Mar19">[6]Newabstract!#REF!</definedName>
    <definedName name="_____________Mar20">[6]Newabstract!#REF!</definedName>
    <definedName name="_____________Mar23">[6]Newabstract!#REF!</definedName>
    <definedName name="_____________Mar24">[6]Newabstract!#REF!</definedName>
    <definedName name="_____________Mar25">[6]Newabstract!#REF!</definedName>
    <definedName name="_____________Mar26">[6]Newabstract!#REF!</definedName>
    <definedName name="_____________Mar27">[6]Newabstract!#REF!</definedName>
    <definedName name="_____________Mar28">[6]Newabstract!#REF!</definedName>
    <definedName name="_____________Mar30">[6]Newabstract!#REF!</definedName>
    <definedName name="_____________Mar31">[6]Newabstract!#REF!</definedName>
    <definedName name="_____________NCS111">'[5]Schedule-1'!$B$1:$J$1</definedName>
    <definedName name="_____________SCH6">'[4]04REL'!#REF!</definedName>
    <definedName name="____________a65565">#REF!</definedName>
    <definedName name="____________arr2" localSheetId="3"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arr2"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BSD1">#REF!</definedName>
    <definedName name="____________BSD2">#REF!</definedName>
    <definedName name="____________IED1">#REF!</definedName>
    <definedName name="____________IED2">#REF!</definedName>
    <definedName name="____________int06" localSheetId="3"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int06"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NCS111">'[5]Schedule-1'!$B$1:$J$1</definedName>
    <definedName name="____________SCH6">'[4]04REL'!#REF!</definedName>
    <definedName name="___________a65565">#REF!</definedName>
    <definedName name="___________arr2" localSheetId="3"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arr2"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BSD1">#REF!</definedName>
    <definedName name="___________BSD2">#REF!</definedName>
    <definedName name="___________IED1">#REF!</definedName>
    <definedName name="___________IED2">#REF!</definedName>
    <definedName name="___________int06" localSheetId="3"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int06"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NCS111">'[5]Schedule-1'!$B$1:$J$1</definedName>
    <definedName name="___________PH1">#N/A</definedName>
    <definedName name="___________SCH6">'[4]04REL'!#REF!</definedName>
    <definedName name="__________a65565">#REF!</definedName>
    <definedName name="__________arr2" localSheetId="3"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arr2"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BSD1">#REF!</definedName>
    <definedName name="__________BSD2">#REF!</definedName>
    <definedName name="__________IED1">#REF!</definedName>
    <definedName name="__________IED2">#REF!</definedName>
    <definedName name="__________int06" localSheetId="3"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int06"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NCS111">'[5]Schedule-1'!$B$1:$J$1</definedName>
    <definedName name="__________PH1">#N/A</definedName>
    <definedName name="__________SCH6">'[4]04REL'!#REF!</definedName>
    <definedName name="_________a65565">#REF!</definedName>
    <definedName name="_________arr2" localSheetId="3"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arr2"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BSD1">#REF!</definedName>
    <definedName name="_________BSD2">#REF!</definedName>
    <definedName name="_________IED1">#REF!</definedName>
    <definedName name="_________IED2">#REF!</definedName>
    <definedName name="_________int06" localSheetId="3"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int06"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NCS111">'[5]Schedule-1'!$B$1:$J$1</definedName>
    <definedName name="_________PH1">#N/A</definedName>
    <definedName name="_________SCH6">'[4]04REL'!#REF!</definedName>
    <definedName name="________a65565">#REF!</definedName>
    <definedName name="________Apr02">[6]Newabstract!#REF!</definedName>
    <definedName name="________Apr03">[6]Newabstract!#REF!</definedName>
    <definedName name="________Apr04">[6]Newabstract!#REF!</definedName>
    <definedName name="________Apr05">[6]Newabstract!#REF!</definedName>
    <definedName name="________Apr06">[6]Newabstract!#REF!</definedName>
    <definedName name="________Apr07">[6]Newabstract!#REF!</definedName>
    <definedName name="________Apr08">[6]Newabstract!#REF!</definedName>
    <definedName name="________Apr09">[6]Newabstract!#REF!</definedName>
    <definedName name="________Apr10">[6]Newabstract!#REF!</definedName>
    <definedName name="________Apr11">[6]Newabstract!#REF!</definedName>
    <definedName name="________Apr13">[6]Newabstract!#REF!</definedName>
    <definedName name="________Apr14">[6]Newabstract!#REF!</definedName>
    <definedName name="________Apr15">[6]Newabstract!#REF!</definedName>
    <definedName name="________Apr16">[6]Newabstract!#REF!</definedName>
    <definedName name="________Apr17">[6]Newabstract!#REF!</definedName>
    <definedName name="________Apr20">[6]Newabstract!#REF!</definedName>
    <definedName name="________Apr21">[6]Newabstract!#REF!</definedName>
    <definedName name="________Apr22">[6]Newabstract!#REF!</definedName>
    <definedName name="________Apr23">[6]Newabstract!#REF!</definedName>
    <definedName name="________Apr24">[6]Newabstract!#REF!</definedName>
    <definedName name="________Apr27">[6]Newabstract!#REF!</definedName>
    <definedName name="________Apr28">[6]Newabstract!#REF!</definedName>
    <definedName name="________Apr29">[6]Newabstract!#REF!</definedName>
    <definedName name="________Apr30">[6]Newabstract!#REF!</definedName>
    <definedName name="________arr2" localSheetId="3"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arr2"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BSD1">#REF!</definedName>
    <definedName name="________BSD2">#REF!</definedName>
    <definedName name="________FC1">[7]DEMFIXLD!$A$1:$E$205</definedName>
    <definedName name="________IED1">#REF!</definedName>
    <definedName name="________IED2">#REF!</definedName>
    <definedName name="________int06" localSheetId="3"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int06"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Mar06">[6]Newabstract!#REF!</definedName>
    <definedName name="________Mar09">[6]Newabstract!#REF!</definedName>
    <definedName name="________Mar10">[6]Newabstract!#REF!</definedName>
    <definedName name="________Mar11">[6]Newabstract!#REF!</definedName>
    <definedName name="________Mar12">[6]Newabstract!#REF!</definedName>
    <definedName name="________Mar13">[6]Newabstract!#REF!</definedName>
    <definedName name="________Mar16">[6]Newabstract!#REF!</definedName>
    <definedName name="________Mar17">[6]Newabstract!#REF!</definedName>
    <definedName name="________Mar18">[6]Newabstract!#REF!</definedName>
    <definedName name="________Mar19">[6]Newabstract!#REF!</definedName>
    <definedName name="________Mar20">[6]Newabstract!#REF!</definedName>
    <definedName name="________Mar23">[6]Newabstract!#REF!</definedName>
    <definedName name="________Mar24">[6]Newabstract!#REF!</definedName>
    <definedName name="________Mar25">[6]Newabstract!#REF!</definedName>
    <definedName name="________Mar26">[6]Newabstract!#REF!</definedName>
    <definedName name="________Mar27">[6]Newabstract!#REF!</definedName>
    <definedName name="________Mar28">[6]Newabstract!#REF!</definedName>
    <definedName name="________Mar30">[6]Newabstract!#REF!</definedName>
    <definedName name="________Mar31">[6]Newabstract!#REF!</definedName>
    <definedName name="________NCS111">'[5]Schedule-1'!$B$1:$J$1</definedName>
    <definedName name="________PH1">#N/A</definedName>
    <definedName name="________SCH6">'[4]04REL'!#REF!</definedName>
    <definedName name="_______a65565">#REF!</definedName>
    <definedName name="_______arr2" localSheetId="3"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arr2"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BS1">[8]BSPL!$A$2:$E$56</definedName>
    <definedName name="_______bs2">#REF!</definedName>
    <definedName name="_______BSD1">#REF!</definedName>
    <definedName name="_______BSD2">#REF!</definedName>
    <definedName name="_______FC1">[9]DEMFIXLD!$A$1:$E$205</definedName>
    <definedName name="_______IED1">#REF!</definedName>
    <definedName name="_______IED2">#REF!</definedName>
    <definedName name="_______int06" localSheetId="3"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int06"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NCS111">'[10]Schedule-1'!$B$1:$J$1</definedName>
    <definedName name="_______PH1">#N/A</definedName>
    <definedName name="_______PL1">[8]BSPL!$A$58:$E$111</definedName>
    <definedName name="_______SCH1">#REF!</definedName>
    <definedName name="_______SCH10">#REF!</definedName>
    <definedName name="_______SCH11">#REF!</definedName>
    <definedName name="_______SCH12">[8]BSPL!$A$655:$D$692</definedName>
    <definedName name="_______sch13">[8]BSPL!$A$694:$D$744</definedName>
    <definedName name="_______SCH2">#REF!</definedName>
    <definedName name="_______SCH3">#REF!</definedName>
    <definedName name="_______SCH4">#REF!</definedName>
    <definedName name="_______SCH5">#REF!</definedName>
    <definedName name="_______SCH6">'[4]04REL'!#REF!</definedName>
    <definedName name="_______SCH7">#REF!</definedName>
    <definedName name="_______SCH8">#REF!</definedName>
    <definedName name="_______SCH9">#REF!</definedName>
    <definedName name="______a65565">#REF!</definedName>
    <definedName name="______Apr02">[6]Newabstract!#REF!</definedName>
    <definedName name="______Apr03">[6]Newabstract!#REF!</definedName>
    <definedName name="______Apr04">[6]Newabstract!#REF!</definedName>
    <definedName name="______Apr05">[6]Newabstract!#REF!</definedName>
    <definedName name="______Apr06">[6]Newabstract!#REF!</definedName>
    <definedName name="______Apr07">[6]Newabstract!#REF!</definedName>
    <definedName name="______Apr08">[6]Newabstract!#REF!</definedName>
    <definedName name="______Apr09">[6]Newabstract!#REF!</definedName>
    <definedName name="______Apr10">[6]Newabstract!#REF!</definedName>
    <definedName name="______Apr11">[6]Newabstract!#REF!</definedName>
    <definedName name="______Apr13">[6]Newabstract!#REF!</definedName>
    <definedName name="______Apr14">[6]Newabstract!#REF!</definedName>
    <definedName name="______Apr15">[6]Newabstract!#REF!</definedName>
    <definedName name="______Apr16">[6]Newabstract!#REF!</definedName>
    <definedName name="______Apr17">[6]Newabstract!#REF!</definedName>
    <definedName name="______Apr20">[6]Newabstract!#REF!</definedName>
    <definedName name="______Apr21">[6]Newabstract!#REF!</definedName>
    <definedName name="______Apr22">[6]Newabstract!#REF!</definedName>
    <definedName name="______Apr23">[6]Newabstract!#REF!</definedName>
    <definedName name="______Apr24">[6]Newabstract!#REF!</definedName>
    <definedName name="______Apr27">[6]Newabstract!#REF!</definedName>
    <definedName name="______Apr28">[6]Newabstract!#REF!</definedName>
    <definedName name="______Apr29">[6]Newabstract!#REF!</definedName>
    <definedName name="______Apr30">[6]Newabstract!#REF!</definedName>
    <definedName name="______arr2" localSheetId="3"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arr2"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BS1">[8]BSPL!$A$2:$E$56</definedName>
    <definedName name="______bs2">#REF!</definedName>
    <definedName name="______BSD1">#REF!</definedName>
    <definedName name="______BSD2">#REF!</definedName>
    <definedName name="______FC1">[11]DEMFIXLD!$A$1:$E$205</definedName>
    <definedName name="______IED1">#REF!</definedName>
    <definedName name="______IED2">#REF!</definedName>
    <definedName name="______int06" localSheetId="3"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int06"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LD1">[1]DLC!$K$59:$AF$8180</definedName>
    <definedName name="______LD2">[1]DLC!$GR$56:$HT$8181</definedName>
    <definedName name="______LD3">[1]DLC!$HV$57:$IO$8181</definedName>
    <definedName name="______LD4">[1]DLC!$AH$32:$BE$8180</definedName>
    <definedName name="______LD5">[1]DLC!$GR$53:$HK$8180</definedName>
    <definedName name="______LD6">[1]DLC!$GR$69:$HL$8180</definedName>
    <definedName name="______LR1">#REF!</definedName>
    <definedName name="______LR2">#REF!</definedName>
    <definedName name="______Mar06">[6]Newabstract!#REF!</definedName>
    <definedName name="______Mar09">[6]Newabstract!#REF!</definedName>
    <definedName name="______Mar10">[6]Newabstract!#REF!</definedName>
    <definedName name="______Mar11">[6]Newabstract!#REF!</definedName>
    <definedName name="______Mar12">[6]Newabstract!#REF!</definedName>
    <definedName name="______Mar13">[6]Newabstract!#REF!</definedName>
    <definedName name="______Mar16">[6]Newabstract!#REF!</definedName>
    <definedName name="______Mar17">[6]Newabstract!#REF!</definedName>
    <definedName name="______Mar18">[6]Newabstract!#REF!</definedName>
    <definedName name="______Mar19">[6]Newabstract!#REF!</definedName>
    <definedName name="______Mar20">[6]Newabstract!#REF!</definedName>
    <definedName name="______Mar23">[6]Newabstract!#REF!</definedName>
    <definedName name="______Mar24">[6]Newabstract!#REF!</definedName>
    <definedName name="______Mar25">[6]Newabstract!#REF!</definedName>
    <definedName name="______Mar26">[6]Newabstract!#REF!</definedName>
    <definedName name="______Mar27">[6]Newabstract!#REF!</definedName>
    <definedName name="______Mar28">[6]Newabstract!#REF!</definedName>
    <definedName name="______Mar30">[6]Newabstract!#REF!</definedName>
    <definedName name="______Mar31">[6]Newabstract!#REF!</definedName>
    <definedName name="______NCS111">'[10]Schedule-1'!$B$1:$J$1</definedName>
    <definedName name="______PH1">#N/A</definedName>
    <definedName name="______PL1">[8]BSPL!$A$58:$E$111</definedName>
    <definedName name="______SCH1">#REF!</definedName>
    <definedName name="______SCH10">#REF!</definedName>
    <definedName name="______SCH11">#REF!</definedName>
    <definedName name="______SCH12">[8]BSPL!$A$655:$D$692</definedName>
    <definedName name="______sch13">[8]BSPL!$A$694:$D$744</definedName>
    <definedName name="______SCH2">#REF!</definedName>
    <definedName name="______SCH3">#REF!</definedName>
    <definedName name="______SCH4">#REF!</definedName>
    <definedName name="______SCH5">#REF!</definedName>
    <definedName name="______SCH6">'[4]04REL'!#REF!</definedName>
    <definedName name="______SCH7">#REF!</definedName>
    <definedName name="______SCH8">#REF!</definedName>
    <definedName name="______SCH9">#REF!</definedName>
    <definedName name="______SH1">'[12]Executive Summary -Thermal'!$A$4:$H$108</definedName>
    <definedName name="______SH10">'[12]Executive Summary -Thermal'!$A$4:$G$118</definedName>
    <definedName name="______SH11">'[12]Executive Summary -Thermal'!$A$4:$H$167</definedName>
    <definedName name="______SH2">'[12]Executive Summary -Thermal'!$A$4:$H$157</definedName>
    <definedName name="______SH3">'[12]Executive Summary -Thermal'!$A$4:$H$136</definedName>
    <definedName name="______SH4">'[12]Executive Summary -Thermal'!$A$4:$H$96</definedName>
    <definedName name="______SH5">'[12]Executive Summary -Thermal'!$A$4:$H$96</definedName>
    <definedName name="______SH6">'[12]Executive Summary -Thermal'!$A$4:$H$95</definedName>
    <definedName name="______SH7">'[12]Executive Summary -Thermal'!$A$4:$H$163</definedName>
    <definedName name="______SH8">'[12]Executive Summary -Thermal'!$A$4:$H$133</definedName>
    <definedName name="______SH9">'[12]Executive Summary -Thermal'!$A$4:$H$194</definedName>
    <definedName name="_____a65565">#REF!</definedName>
    <definedName name="_____Apr02">[6]Newabstract!#REF!</definedName>
    <definedName name="_____Apr03">[6]Newabstract!#REF!</definedName>
    <definedName name="_____Apr04">[6]Newabstract!#REF!</definedName>
    <definedName name="_____Apr05">[6]Newabstract!#REF!</definedName>
    <definedName name="_____Apr06">[6]Newabstract!#REF!</definedName>
    <definedName name="_____Apr07">[6]Newabstract!#REF!</definedName>
    <definedName name="_____Apr08">[6]Newabstract!#REF!</definedName>
    <definedName name="_____Apr09">[6]Newabstract!#REF!</definedName>
    <definedName name="_____Apr10">[6]Newabstract!#REF!</definedName>
    <definedName name="_____Apr11">[6]Newabstract!#REF!</definedName>
    <definedName name="_____Apr13">[6]Newabstract!#REF!</definedName>
    <definedName name="_____Apr14">[6]Newabstract!#REF!</definedName>
    <definedName name="_____Apr15">[6]Newabstract!#REF!</definedName>
    <definedName name="_____Apr16">[6]Newabstract!#REF!</definedName>
    <definedName name="_____Apr17">[6]Newabstract!#REF!</definedName>
    <definedName name="_____Apr20">[6]Newabstract!#REF!</definedName>
    <definedName name="_____Apr21">[6]Newabstract!#REF!</definedName>
    <definedName name="_____Apr22">[6]Newabstract!#REF!</definedName>
    <definedName name="_____Apr23">[6]Newabstract!#REF!</definedName>
    <definedName name="_____Apr24">[6]Newabstract!#REF!</definedName>
    <definedName name="_____Apr27">[6]Newabstract!#REF!</definedName>
    <definedName name="_____Apr28">[6]Newabstract!#REF!</definedName>
    <definedName name="_____Apr29">[6]Newabstract!#REF!</definedName>
    <definedName name="_____Apr30">[6]Newabstract!#REF!</definedName>
    <definedName name="_____arr2" localSheetId="3"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arr2"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BS1">[8]BSPL!$A$2:$E$56</definedName>
    <definedName name="_____bs2">#REF!</definedName>
    <definedName name="_____BSD1">#REF!</definedName>
    <definedName name="_____BSD2">#REF!</definedName>
    <definedName name="_____CZ1">[13]data!$F$721</definedName>
    <definedName name="_____FC1">[11]DEMFIXLD!$A$1:$E$205</definedName>
    <definedName name="_____IED1">#REF!</definedName>
    <definedName name="_____IED2">#REF!</definedName>
    <definedName name="_____int06" localSheetId="3"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int06"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LD1">[1]DLC!$K$59:$AF$8180</definedName>
    <definedName name="_____LD2">[1]DLC!$GR$56:$HT$8181</definedName>
    <definedName name="_____LD3">[1]DLC!$HV$57:$IO$8181</definedName>
    <definedName name="_____LD4">[1]DLC!$AH$32:$BE$8180</definedName>
    <definedName name="_____LD5">[1]DLC!$GR$53:$HK$8180</definedName>
    <definedName name="_____LD6">[1]DLC!$GR$69:$HL$8180</definedName>
    <definedName name="_____LR1">#REF!</definedName>
    <definedName name="_____LR2">#REF!</definedName>
    <definedName name="_____Mar06">[6]Newabstract!#REF!</definedName>
    <definedName name="_____Mar09">[6]Newabstract!#REF!</definedName>
    <definedName name="_____Mar10">[6]Newabstract!#REF!</definedName>
    <definedName name="_____Mar11">[6]Newabstract!#REF!</definedName>
    <definedName name="_____Mar12">[6]Newabstract!#REF!</definedName>
    <definedName name="_____Mar13">[6]Newabstract!#REF!</definedName>
    <definedName name="_____Mar16">[6]Newabstract!#REF!</definedName>
    <definedName name="_____Mar17">[6]Newabstract!#REF!</definedName>
    <definedName name="_____Mar18">[6]Newabstract!#REF!</definedName>
    <definedName name="_____Mar19">[6]Newabstract!#REF!</definedName>
    <definedName name="_____Mar20">[6]Newabstract!#REF!</definedName>
    <definedName name="_____Mar23">[6]Newabstract!#REF!</definedName>
    <definedName name="_____Mar24">[6]Newabstract!#REF!</definedName>
    <definedName name="_____Mar25">[6]Newabstract!#REF!</definedName>
    <definedName name="_____Mar26">[6]Newabstract!#REF!</definedName>
    <definedName name="_____Mar27">[6]Newabstract!#REF!</definedName>
    <definedName name="_____Mar28">[6]Newabstract!#REF!</definedName>
    <definedName name="_____Mar30">[6]Newabstract!#REF!</definedName>
    <definedName name="_____Mar31">[6]Newabstract!#REF!</definedName>
    <definedName name="_____NCS111">'[14]Schedule-1'!$B$1:$J$1</definedName>
    <definedName name="_____PH1">#N/A</definedName>
    <definedName name="_____PL1">[8]BSPL!$A$58:$E$111</definedName>
    <definedName name="_____SCH1">#REF!</definedName>
    <definedName name="_____SCH10">#REF!</definedName>
    <definedName name="_____SCH11">#REF!</definedName>
    <definedName name="_____SCH12">[8]BSPL!$A$655:$D$692</definedName>
    <definedName name="_____sch13">[8]BSPL!$A$694:$D$744</definedName>
    <definedName name="_____SCH2">#REF!</definedName>
    <definedName name="_____SCH3">#REF!</definedName>
    <definedName name="_____SCH4">#REF!</definedName>
    <definedName name="_____SCH5">#REF!</definedName>
    <definedName name="_____SCH6">'[4]04REL'!#REF!</definedName>
    <definedName name="_____SCH7">#REF!</definedName>
    <definedName name="_____SCH8">#REF!</definedName>
    <definedName name="_____SCH9">#REF!</definedName>
    <definedName name="_____SH1">'[12]Executive Summary -Thermal'!$A$4:$H$108</definedName>
    <definedName name="_____SH10">'[12]Executive Summary -Thermal'!$A$4:$G$118</definedName>
    <definedName name="_____SH11">'[12]Executive Summary -Thermal'!$A$4:$H$167</definedName>
    <definedName name="_____SH2">'[12]Executive Summary -Thermal'!$A$4:$H$157</definedName>
    <definedName name="_____SH3">'[12]Executive Summary -Thermal'!$A$4:$H$136</definedName>
    <definedName name="_____SH4">'[12]Executive Summary -Thermal'!$A$4:$H$96</definedName>
    <definedName name="_____SH5">'[12]Executive Summary -Thermal'!$A$4:$H$96</definedName>
    <definedName name="_____SH6">'[12]Executive Summary -Thermal'!$A$4:$H$95</definedName>
    <definedName name="_____SH7">'[12]Executive Summary -Thermal'!$A$4:$H$163</definedName>
    <definedName name="_____SH8">'[12]Executive Summary -Thermal'!$A$4:$H$133</definedName>
    <definedName name="_____SH9">'[12]Executive Summary -Thermal'!$A$4:$H$194</definedName>
    <definedName name="____a65565">#REF!</definedName>
    <definedName name="____Apr02">[6]Newabstract!#REF!</definedName>
    <definedName name="____Apr03">[6]Newabstract!#REF!</definedName>
    <definedName name="____Apr04">[6]Newabstract!#REF!</definedName>
    <definedName name="____Apr05">[6]Newabstract!#REF!</definedName>
    <definedName name="____Apr06">[6]Newabstract!#REF!</definedName>
    <definedName name="____Apr07">[6]Newabstract!#REF!</definedName>
    <definedName name="____Apr08">[6]Newabstract!#REF!</definedName>
    <definedName name="____Apr09">[6]Newabstract!#REF!</definedName>
    <definedName name="____Apr10">[6]Newabstract!#REF!</definedName>
    <definedName name="____Apr11">[6]Newabstract!#REF!</definedName>
    <definedName name="____Apr13">[6]Newabstract!#REF!</definedName>
    <definedName name="____Apr14">[6]Newabstract!#REF!</definedName>
    <definedName name="____Apr15">[6]Newabstract!#REF!</definedName>
    <definedName name="____Apr16">[6]Newabstract!#REF!</definedName>
    <definedName name="____Apr17">[6]Newabstract!#REF!</definedName>
    <definedName name="____Apr20">[6]Newabstract!#REF!</definedName>
    <definedName name="____Apr21">[6]Newabstract!#REF!</definedName>
    <definedName name="____Apr22">[6]Newabstract!#REF!</definedName>
    <definedName name="____Apr23">[6]Newabstract!#REF!</definedName>
    <definedName name="____Apr24">[6]Newabstract!#REF!</definedName>
    <definedName name="____Apr27">[6]Newabstract!#REF!</definedName>
    <definedName name="____Apr28">[6]Newabstract!#REF!</definedName>
    <definedName name="____Apr29">[6]Newabstract!#REF!</definedName>
    <definedName name="____Apr30">[6]Newabstract!#REF!</definedName>
    <definedName name="____arr2" localSheetId="3"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arr2"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BS1">[8]BSPL!$A$2:$E$56</definedName>
    <definedName name="____BSD1">#REF!</definedName>
    <definedName name="____BSD2">#REF!</definedName>
    <definedName name="____CZ1">[15]data!$F$721</definedName>
    <definedName name="____FC1">[9]DEMFIXLD!$A$1:$E$205</definedName>
    <definedName name="____IED1">#REF!</definedName>
    <definedName name="____IED2">#REF!</definedName>
    <definedName name="____int06" localSheetId="3"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int06"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kvs1" localSheetId="3" hidden="1">{#N/A,#N/A,FALSE,"COVER1.XLS ";#N/A,#N/A,FALSE,"RACT1.XLS";#N/A,#N/A,FALSE,"RACT2.XLS";#N/A,#N/A,FALSE,"ECCMP";#N/A,#N/A,FALSE,"WELDER.XLS"}</definedName>
    <definedName name="____kvs1" hidden="1">{#N/A,#N/A,FALSE,"COVER1.XLS ";#N/A,#N/A,FALSE,"RACT1.XLS";#N/A,#N/A,FALSE,"RACT2.XLS";#N/A,#N/A,FALSE,"ECCMP";#N/A,#N/A,FALSE,"WELDER.XLS"}</definedName>
    <definedName name="____kvs2" localSheetId="3" hidden="1">{#N/A,#N/A,FALSE,"COVER1.XLS ";#N/A,#N/A,FALSE,"RACT1.XLS";#N/A,#N/A,FALSE,"RACT2.XLS";#N/A,#N/A,FALSE,"ECCMP";#N/A,#N/A,FALSE,"WELDER.XLS"}</definedName>
    <definedName name="____kvs2" hidden="1">{#N/A,#N/A,FALSE,"COVER1.XLS ";#N/A,#N/A,FALSE,"RACT1.XLS";#N/A,#N/A,FALSE,"RACT2.XLS";#N/A,#N/A,FALSE,"ECCMP";#N/A,#N/A,FALSE,"WELDER.XLS"}</definedName>
    <definedName name="____kvs5" localSheetId="3" hidden="1">{#N/A,#N/A,FALSE,"COVER.XLS";#N/A,#N/A,FALSE,"RACT1.XLS";#N/A,#N/A,FALSE,"RACT2.XLS";#N/A,#N/A,FALSE,"ECCMP";#N/A,#N/A,FALSE,"WELDER.XLS"}</definedName>
    <definedName name="____kvs5" hidden="1">{#N/A,#N/A,FALSE,"COVER.XLS";#N/A,#N/A,FALSE,"RACT1.XLS";#N/A,#N/A,FALSE,"RACT2.XLS";#N/A,#N/A,FALSE,"ECCMP";#N/A,#N/A,FALSE,"WELDER.XLS"}</definedName>
    <definedName name="____kvs8" localSheetId="3" hidden="1">{#N/A,#N/A,FALSE,"COVER1.XLS ";#N/A,#N/A,FALSE,"RACT1.XLS";#N/A,#N/A,FALSE,"RACT2.XLS";#N/A,#N/A,FALSE,"ECCMP";#N/A,#N/A,FALSE,"WELDER.XLS"}</definedName>
    <definedName name="____kvs8" hidden="1">{#N/A,#N/A,FALSE,"COVER1.XLS ";#N/A,#N/A,FALSE,"RACT1.XLS";#N/A,#N/A,FALSE,"RACT2.XLS";#N/A,#N/A,FALSE,"ECCMP";#N/A,#N/A,FALSE,"WELDER.XLS"}</definedName>
    <definedName name="____LD1">[1]DLC!$K$59:$AF$8180</definedName>
    <definedName name="____LD2">[1]DLC!$GR$56:$HT$8181</definedName>
    <definedName name="____LD3">[1]DLC!$HV$57:$IO$8181</definedName>
    <definedName name="____LD4">[1]DLC!$AH$32:$BE$8180</definedName>
    <definedName name="____LD5">[1]DLC!$GR$53:$HK$8180</definedName>
    <definedName name="____LD6">[1]DLC!$GR$69:$HL$8180</definedName>
    <definedName name="____lk1" localSheetId="3"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____lk1"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____LR1">#REF!</definedName>
    <definedName name="____LR2">#REF!</definedName>
    <definedName name="____Mar06">[6]Newabstract!#REF!</definedName>
    <definedName name="____Mar09">[6]Newabstract!#REF!</definedName>
    <definedName name="____Mar10">[6]Newabstract!#REF!</definedName>
    <definedName name="____Mar11">[6]Newabstract!#REF!</definedName>
    <definedName name="____Mar12">[6]Newabstract!#REF!</definedName>
    <definedName name="____Mar13">[6]Newabstract!#REF!</definedName>
    <definedName name="____Mar16">[6]Newabstract!#REF!</definedName>
    <definedName name="____Mar17">[6]Newabstract!#REF!</definedName>
    <definedName name="____Mar18">[6]Newabstract!#REF!</definedName>
    <definedName name="____Mar19">[6]Newabstract!#REF!</definedName>
    <definedName name="____Mar20">[6]Newabstract!#REF!</definedName>
    <definedName name="____Mar23">[6]Newabstract!#REF!</definedName>
    <definedName name="____Mar24">[6]Newabstract!#REF!</definedName>
    <definedName name="____Mar25">[6]Newabstract!#REF!</definedName>
    <definedName name="____Mar26">[6]Newabstract!#REF!</definedName>
    <definedName name="____Mar27">[6]Newabstract!#REF!</definedName>
    <definedName name="____Mar28">[6]Newabstract!#REF!</definedName>
    <definedName name="____Mar30">[6]Newabstract!#REF!</definedName>
    <definedName name="____Mar31">[6]Newabstract!#REF!</definedName>
    <definedName name="____NCS111">'[14]Schedule-1'!$B$1:$J$1</definedName>
    <definedName name="____PH1">#N/A</definedName>
    <definedName name="____PL1">[8]BSPL!$A$58:$E$111</definedName>
    <definedName name="____PRN1" localSheetId="3" hidden="1">{#N/A,#N/A,FALSE,"COVER.XLS";#N/A,#N/A,FALSE,"RACT1.XLS";#N/A,#N/A,FALSE,"RACT2.XLS";#N/A,#N/A,FALSE,"ECCMP";#N/A,#N/A,FALSE,"WELDER.XLS"}</definedName>
    <definedName name="____PRN1" hidden="1">{#N/A,#N/A,FALSE,"COVER.XLS";#N/A,#N/A,FALSE,"RACT1.XLS";#N/A,#N/A,FALSE,"RACT2.XLS";#N/A,#N/A,FALSE,"ECCMP";#N/A,#N/A,FALSE,"WELDER.XLS"}</definedName>
    <definedName name="____SCH12">[8]BSPL!$A$655:$D$692</definedName>
    <definedName name="____sch13">[8]BSPL!$A$694:$D$744</definedName>
    <definedName name="____SCH5">#REF!</definedName>
    <definedName name="____SCH6">'[4]04REL'!#REF!</definedName>
    <definedName name="____SH1">'[12]Executive Summary -Thermal'!$A$4:$H$108</definedName>
    <definedName name="____SH10">'[12]Executive Summary -Thermal'!$A$4:$G$118</definedName>
    <definedName name="____SH11">'[12]Executive Summary -Thermal'!$A$4:$H$167</definedName>
    <definedName name="____SH2">'[12]Executive Summary -Thermal'!$A$4:$H$157</definedName>
    <definedName name="____SH3">'[12]Executive Summary -Thermal'!$A$4:$H$136</definedName>
    <definedName name="____SH4">'[12]Executive Summary -Thermal'!$A$4:$H$96</definedName>
    <definedName name="____SH5">'[12]Executive Summary -Thermal'!$A$4:$H$96</definedName>
    <definedName name="____SH6">'[12]Executive Summary -Thermal'!$A$4:$H$95</definedName>
    <definedName name="____SH7">'[12]Executive Summary -Thermal'!$A$4:$H$163</definedName>
    <definedName name="____SH8">'[12]Executive Summary -Thermal'!$A$4:$H$133</definedName>
    <definedName name="____SH9">'[12]Executive Summary -Thermal'!$A$4:$H$194</definedName>
    <definedName name="____tr1" localSheetId="3"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____tr1"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____WRN1" localSheetId="3" hidden="1">{#N/A,#N/A,FALSE,"COVER1.XLS ";#N/A,#N/A,FALSE,"RACT1.XLS";#N/A,#N/A,FALSE,"RACT2.XLS";#N/A,#N/A,FALSE,"ECCMP";#N/A,#N/A,FALSE,"WELDER.XLS"}</definedName>
    <definedName name="____WRN1" hidden="1">{#N/A,#N/A,FALSE,"COVER1.XLS ";#N/A,#N/A,FALSE,"RACT1.XLS";#N/A,#N/A,FALSE,"RACT2.XLS";#N/A,#N/A,FALSE,"ECCMP";#N/A,#N/A,FALSE,"WELDER.XLS"}</definedName>
    <definedName name="____WRN2" localSheetId="3" hidden="1">{#N/A,#N/A,FALSE,"COVER1.XLS ";#N/A,#N/A,FALSE,"RACT1.XLS";#N/A,#N/A,FALSE,"RACT2.XLS";#N/A,#N/A,FALSE,"ECCMP";#N/A,#N/A,FALSE,"WELDER.XLS"}</definedName>
    <definedName name="____WRN2" hidden="1">{#N/A,#N/A,FALSE,"COVER1.XLS ";#N/A,#N/A,FALSE,"RACT1.XLS";#N/A,#N/A,FALSE,"RACT2.XLS";#N/A,#N/A,FALSE,"ECCMP";#N/A,#N/A,FALSE,"WELDER.XLS"}</definedName>
    <definedName name="____WRN3" localSheetId="3" hidden="1">{#N/A,#N/A,FALSE,"consu_cover";#N/A,#N/A,FALSE,"consu_strategy";#N/A,#N/A,FALSE,"consu_flow";#N/A,#N/A,FALSE,"Summary_reqmt";#N/A,#N/A,FALSE,"field_ppg";#N/A,#N/A,FALSE,"ppg_shop";#N/A,#N/A,FALSE,"strl";#N/A,#N/A,FALSE,"tankages";#N/A,#N/A,FALSE,"gases"}</definedName>
    <definedName name="____WRN3" hidden="1">{#N/A,#N/A,FALSE,"consu_cover";#N/A,#N/A,FALSE,"consu_strategy";#N/A,#N/A,FALSE,"consu_flow";#N/A,#N/A,FALSE,"Summary_reqmt";#N/A,#N/A,FALSE,"field_ppg";#N/A,#N/A,FALSE,"ppg_shop";#N/A,#N/A,FALSE,"strl";#N/A,#N/A,FALSE,"tankages";#N/A,#N/A,FALSE,"gases"}</definedName>
    <definedName name="___a65565">#REF!</definedName>
    <definedName name="___Apr02">[6]Newabstract!#REF!</definedName>
    <definedName name="___Apr03">[6]Newabstract!#REF!</definedName>
    <definedName name="___Apr04">[6]Newabstract!#REF!</definedName>
    <definedName name="___Apr05">[6]Newabstract!#REF!</definedName>
    <definedName name="___Apr06">[6]Newabstract!#REF!</definedName>
    <definedName name="___Apr07">[6]Newabstract!#REF!</definedName>
    <definedName name="___Apr08">[6]Newabstract!#REF!</definedName>
    <definedName name="___Apr09">[6]Newabstract!#REF!</definedName>
    <definedName name="___Apr10">[6]Newabstract!#REF!</definedName>
    <definedName name="___Apr11">[6]Newabstract!#REF!</definedName>
    <definedName name="___Apr13">[6]Newabstract!#REF!</definedName>
    <definedName name="___Apr14">[6]Newabstract!#REF!</definedName>
    <definedName name="___Apr15">[6]Newabstract!#REF!</definedName>
    <definedName name="___Apr16">[6]Newabstract!#REF!</definedName>
    <definedName name="___Apr17">[6]Newabstract!#REF!</definedName>
    <definedName name="___Apr20">[6]Newabstract!#REF!</definedName>
    <definedName name="___Apr21">[6]Newabstract!#REF!</definedName>
    <definedName name="___Apr22">[6]Newabstract!#REF!</definedName>
    <definedName name="___Apr23">[6]Newabstract!#REF!</definedName>
    <definedName name="___Apr24">[6]Newabstract!#REF!</definedName>
    <definedName name="___Apr27">[6]Newabstract!#REF!</definedName>
    <definedName name="___Apr28">[6]Newabstract!#REF!</definedName>
    <definedName name="___Apr29">[6]Newabstract!#REF!</definedName>
    <definedName name="___Apr30">[6]Newabstract!#REF!</definedName>
    <definedName name="___arr2" localSheetId="3"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arr2"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b65555">#REF!</definedName>
    <definedName name="___BS1">[8]BSPL!$A$2:$E$56</definedName>
    <definedName name="___BSD1">#REF!</definedName>
    <definedName name="___BSD2">#REF!</definedName>
    <definedName name="___CZ1">[15]data!$F$721</definedName>
    <definedName name="___DAT1">#REF!</definedName>
    <definedName name="___DAT10">#REF!</definedName>
    <definedName name="___DAT11">#REF!</definedName>
    <definedName name="___DAT12">#REF!</definedName>
    <definedName name="___DAT13">#REF!</definedName>
    <definedName name="___DAT14">#REF!</definedName>
    <definedName name="___DAT15">#REF!</definedName>
    <definedName name="___DAT16">#REF!</definedName>
    <definedName name="___DAT17">#REF!</definedName>
    <definedName name="___DAT18">#REF!</definedName>
    <definedName name="___DAT19">#REF!</definedName>
    <definedName name="___DAT2">#REF!</definedName>
    <definedName name="___DAT20">#REF!</definedName>
    <definedName name="___DAT21">#REF!</definedName>
    <definedName name="___DAT22">#REF!</definedName>
    <definedName name="___DAT23">#REF!</definedName>
    <definedName name="___DAT24">#REF!</definedName>
    <definedName name="___DAT25">#REF!</definedName>
    <definedName name="___DAT26">#REF!</definedName>
    <definedName name="___DAT27">#REF!</definedName>
    <definedName name="___DAT28">#REF!</definedName>
    <definedName name="___DAT29">#REF!</definedName>
    <definedName name="___DAT3">#REF!</definedName>
    <definedName name="___DAT30">#REF!</definedName>
    <definedName name="___DAT31">#REF!</definedName>
    <definedName name="___DAT32">#REF!</definedName>
    <definedName name="___DAT33">#REF!</definedName>
    <definedName name="___DAT34">#REF!</definedName>
    <definedName name="___DAT35">#REF!</definedName>
    <definedName name="___DAT36">#REF!</definedName>
    <definedName name="___DAT37">#REF!</definedName>
    <definedName name="___DAT38">#REF!</definedName>
    <definedName name="___DAT39">#REF!</definedName>
    <definedName name="___DAT4">#REF!</definedName>
    <definedName name="___DAT40">#REF!</definedName>
    <definedName name="___DAT41">#REF!</definedName>
    <definedName name="___DAT42">#REF!</definedName>
    <definedName name="___DAT43">#REF!</definedName>
    <definedName name="___DAT44">#REF!</definedName>
    <definedName name="___DAT45">#REF!</definedName>
    <definedName name="___DAT46">#REF!</definedName>
    <definedName name="___DAT47">#REF!</definedName>
    <definedName name="___DAT48">#REF!</definedName>
    <definedName name="___DAT49">#REF!</definedName>
    <definedName name="___DAT5">#REF!</definedName>
    <definedName name="___DAT50">#REF!</definedName>
    <definedName name="___DAT51">#REF!</definedName>
    <definedName name="___DAT52">#REF!</definedName>
    <definedName name="___DAT53">#REF!</definedName>
    <definedName name="___DAT54">#REF!</definedName>
    <definedName name="___DAT55">#REF!</definedName>
    <definedName name="___DAT56">#REF!</definedName>
    <definedName name="___DAT57">#REF!</definedName>
    <definedName name="___DAT58">#REF!</definedName>
    <definedName name="___DAT59">#REF!</definedName>
    <definedName name="___DAT6">#REF!</definedName>
    <definedName name="___DAT60">#REF!</definedName>
    <definedName name="___DAT61">#REF!</definedName>
    <definedName name="___DAT62">#REF!</definedName>
    <definedName name="___DAT63">#REF!</definedName>
    <definedName name="___DAT64">#REF!</definedName>
    <definedName name="___DAT65">#REF!</definedName>
    <definedName name="___DAT66">#REF!</definedName>
    <definedName name="___DAT67">#REF!</definedName>
    <definedName name="___DAT68">#REF!</definedName>
    <definedName name="___DAT69">#REF!</definedName>
    <definedName name="___DAT7">#REF!</definedName>
    <definedName name="___DAT70">#REF!</definedName>
    <definedName name="___DAT71">#REF!</definedName>
    <definedName name="___DAT72">#REF!</definedName>
    <definedName name="___DAT73">#REF!</definedName>
    <definedName name="___DAT74">#REF!</definedName>
    <definedName name="___DAT75">#REF!</definedName>
    <definedName name="___DAT76">#REF!</definedName>
    <definedName name="___DAT77">#REF!</definedName>
    <definedName name="___DAT78">#REF!</definedName>
    <definedName name="___DAT79">#REF!</definedName>
    <definedName name="___DAT8">#REF!</definedName>
    <definedName name="___DAT80">#REF!</definedName>
    <definedName name="___DAT81">#REF!</definedName>
    <definedName name="___DAT82">#REF!</definedName>
    <definedName name="___DAT83">#REF!</definedName>
    <definedName name="___DAT84">#REF!</definedName>
    <definedName name="___DAT85">#REF!</definedName>
    <definedName name="___DAT86">#REF!</definedName>
    <definedName name="___DAT87">#REF!</definedName>
    <definedName name="___DAT9">#REF!</definedName>
    <definedName name="___FC1">[11]DEMFIXLD!$A$1:$E$205</definedName>
    <definedName name="___IED1">#REF!</definedName>
    <definedName name="___IED2">#REF!</definedName>
    <definedName name="___INDEX_SHEET___ASAP_Utilities">#REF!</definedName>
    <definedName name="___int06" localSheetId="3"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int06"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kvs1" localSheetId="3" hidden="1">{#N/A,#N/A,FALSE,"COVER1.XLS ";#N/A,#N/A,FALSE,"RACT1.XLS";#N/A,#N/A,FALSE,"RACT2.XLS";#N/A,#N/A,FALSE,"ECCMP";#N/A,#N/A,FALSE,"WELDER.XLS"}</definedName>
    <definedName name="___kvs1" hidden="1">{#N/A,#N/A,FALSE,"COVER1.XLS ";#N/A,#N/A,FALSE,"RACT1.XLS";#N/A,#N/A,FALSE,"RACT2.XLS";#N/A,#N/A,FALSE,"ECCMP";#N/A,#N/A,FALSE,"WELDER.XLS"}</definedName>
    <definedName name="___kvs2" localSheetId="3" hidden="1">{#N/A,#N/A,FALSE,"COVER1.XLS ";#N/A,#N/A,FALSE,"RACT1.XLS";#N/A,#N/A,FALSE,"RACT2.XLS";#N/A,#N/A,FALSE,"ECCMP";#N/A,#N/A,FALSE,"WELDER.XLS"}</definedName>
    <definedName name="___kvs2" hidden="1">{#N/A,#N/A,FALSE,"COVER1.XLS ";#N/A,#N/A,FALSE,"RACT1.XLS";#N/A,#N/A,FALSE,"RACT2.XLS";#N/A,#N/A,FALSE,"ECCMP";#N/A,#N/A,FALSE,"WELDER.XLS"}</definedName>
    <definedName name="___kvs5" localSheetId="3" hidden="1">{#N/A,#N/A,FALSE,"COVER.XLS";#N/A,#N/A,FALSE,"RACT1.XLS";#N/A,#N/A,FALSE,"RACT2.XLS";#N/A,#N/A,FALSE,"ECCMP";#N/A,#N/A,FALSE,"WELDER.XLS"}</definedName>
    <definedName name="___kvs5" hidden="1">{#N/A,#N/A,FALSE,"COVER.XLS";#N/A,#N/A,FALSE,"RACT1.XLS";#N/A,#N/A,FALSE,"RACT2.XLS";#N/A,#N/A,FALSE,"ECCMP";#N/A,#N/A,FALSE,"WELDER.XLS"}</definedName>
    <definedName name="___kvs8" localSheetId="3" hidden="1">{#N/A,#N/A,FALSE,"COVER1.XLS ";#N/A,#N/A,FALSE,"RACT1.XLS";#N/A,#N/A,FALSE,"RACT2.XLS";#N/A,#N/A,FALSE,"ECCMP";#N/A,#N/A,FALSE,"WELDER.XLS"}</definedName>
    <definedName name="___kvs8" hidden="1">{#N/A,#N/A,FALSE,"COVER1.XLS ";#N/A,#N/A,FALSE,"RACT1.XLS";#N/A,#N/A,FALSE,"RACT2.XLS";#N/A,#N/A,FALSE,"ECCMP";#N/A,#N/A,FALSE,"WELDER.XLS"}</definedName>
    <definedName name="___LD1">[1]DLC!$K$59:$AF$8180</definedName>
    <definedName name="___LD2">[1]DLC!$GR$56:$HT$8181</definedName>
    <definedName name="___LD3">[1]DLC!$HV$57:$IO$8181</definedName>
    <definedName name="___LD4">[1]DLC!$AH$32:$BE$8180</definedName>
    <definedName name="___LD5">[1]DLC!$GR$53:$HK$8180</definedName>
    <definedName name="___LD6">[1]DLC!$GR$69:$HL$8180</definedName>
    <definedName name="___lk1" localSheetId="3"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___lk1"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___LR1">#REF!</definedName>
    <definedName name="___LR2">#REF!</definedName>
    <definedName name="___Mar06">[6]Newabstract!#REF!</definedName>
    <definedName name="___Mar09">[6]Newabstract!#REF!</definedName>
    <definedName name="___Mar10">[6]Newabstract!#REF!</definedName>
    <definedName name="___Mar11">[6]Newabstract!#REF!</definedName>
    <definedName name="___Mar12">[6]Newabstract!#REF!</definedName>
    <definedName name="___Mar13">[6]Newabstract!#REF!</definedName>
    <definedName name="___Mar16">[6]Newabstract!#REF!</definedName>
    <definedName name="___Mar17">[6]Newabstract!#REF!</definedName>
    <definedName name="___Mar18">[6]Newabstract!#REF!</definedName>
    <definedName name="___Mar19">[6]Newabstract!#REF!</definedName>
    <definedName name="___Mar20">[6]Newabstract!#REF!</definedName>
    <definedName name="___Mar23">[6]Newabstract!#REF!</definedName>
    <definedName name="___Mar24">[6]Newabstract!#REF!</definedName>
    <definedName name="___Mar25">[6]Newabstract!#REF!</definedName>
    <definedName name="___Mar26">[6]Newabstract!#REF!</definedName>
    <definedName name="___Mar27">[6]Newabstract!#REF!</definedName>
    <definedName name="___Mar28">[6]Newabstract!#REF!</definedName>
    <definedName name="___Mar30">[6]Newabstract!#REF!</definedName>
    <definedName name="___Mar31">[6]Newabstract!#REF!</definedName>
    <definedName name="___nA84">'[16]CAPI_01-02'!#REF!</definedName>
    <definedName name="___NCS111">'[14]Schedule-1'!$B$1:$J$1</definedName>
    <definedName name="___PH1">#N/A</definedName>
    <definedName name="___PL1">[8]BSPL!$A$58:$E$111</definedName>
    <definedName name="___PRN1" localSheetId="3" hidden="1">{#N/A,#N/A,FALSE,"COVER.XLS";#N/A,#N/A,FALSE,"RACT1.XLS";#N/A,#N/A,FALSE,"RACT2.XLS";#N/A,#N/A,FALSE,"ECCMP";#N/A,#N/A,FALSE,"WELDER.XLS"}</definedName>
    <definedName name="___PRN1" hidden="1">{#N/A,#N/A,FALSE,"COVER.XLS";#N/A,#N/A,FALSE,"RACT1.XLS";#N/A,#N/A,FALSE,"RACT2.XLS";#N/A,#N/A,FALSE,"ECCMP";#N/A,#N/A,FALSE,"WELDER.XLS"}</definedName>
    <definedName name="___SCH12">[8]BSPL!$A$655:$D$692</definedName>
    <definedName name="___sch13">[8]BSPL!$A$694:$D$744</definedName>
    <definedName name="___SCH5">#REF!</definedName>
    <definedName name="___SCH6">'[4]04REL'!#REF!</definedName>
    <definedName name="___SH1">'[12]Executive Summary -Thermal'!$A$4:$H$108</definedName>
    <definedName name="___SH10">'[12]Executive Summary -Thermal'!$A$4:$G$118</definedName>
    <definedName name="___SH11">'[12]Executive Summary -Thermal'!$A$4:$H$167</definedName>
    <definedName name="___SH2">'[12]Executive Summary -Thermal'!$A$4:$H$157</definedName>
    <definedName name="___SH3">'[12]Executive Summary -Thermal'!$A$4:$H$136</definedName>
    <definedName name="___SH4">'[12]Executive Summary -Thermal'!$A$4:$H$96</definedName>
    <definedName name="___SH5">'[12]Executive Summary -Thermal'!$A$4:$H$96</definedName>
    <definedName name="___SH6">'[12]Executive Summary -Thermal'!$A$4:$H$95</definedName>
    <definedName name="___SH7">'[12]Executive Summary -Thermal'!$A$4:$H$163</definedName>
    <definedName name="___SH8">'[12]Executive Summary -Thermal'!$A$4:$H$133</definedName>
    <definedName name="___SH9">'[12]Executive Summary -Thermal'!$A$4:$H$194</definedName>
    <definedName name="___tr1" localSheetId="3"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___tr1"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___WRN1" localSheetId="3" hidden="1">{#N/A,#N/A,FALSE,"COVER1.XLS ";#N/A,#N/A,FALSE,"RACT1.XLS";#N/A,#N/A,FALSE,"RACT2.XLS";#N/A,#N/A,FALSE,"ECCMP";#N/A,#N/A,FALSE,"WELDER.XLS"}</definedName>
    <definedName name="___WRN1" hidden="1">{#N/A,#N/A,FALSE,"COVER1.XLS ";#N/A,#N/A,FALSE,"RACT1.XLS";#N/A,#N/A,FALSE,"RACT2.XLS";#N/A,#N/A,FALSE,"ECCMP";#N/A,#N/A,FALSE,"WELDER.XLS"}</definedName>
    <definedName name="___WRN2" localSheetId="3" hidden="1">{#N/A,#N/A,FALSE,"COVER1.XLS ";#N/A,#N/A,FALSE,"RACT1.XLS";#N/A,#N/A,FALSE,"RACT2.XLS";#N/A,#N/A,FALSE,"ECCMP";#N/A,#N/A,FALSE,"WELDER.XLS"}</definedName>
    <definedName name="___WRN2" hidden="1">{#N/A,#N/A,FALSE,"COVER1.XLS ";#N/A,#N/A,FALSE,"RACT1.XLS";#N/A,#N/A,FALSE,"RACT2.XLS";#N/A,#N/A,FALSE,"ECCMP";#N/A,#N/A,FALSE,"WELDER.XLS"}</definedName>
    <definedName name="___WRN3" localSheetId="3" hidden="1">{#N/A,#N/A,FALSE,"consu_cover";#N/A,#N/A,FALSE,"consu_strategy";#N/A,#N/A,FALSE,"consu_flow";#N/A,#N/A,FALSE,"Summary_reqmt";#N/A,#N/A,FALSE,"field_ppg";#N/A,#N/A,FALSE,"ppg_shop";#N/A,#N/A,FALSE,"strl";#N/A,#N/A,FALSE,"tankages";#N/A,#N/A,FALSE,"gases"}</definedName>
    <definedName name="___WRN3" hidden="1">{#N/A,#N/A,FALSE,"consu_cover";#N/A,#N/A,FALSE,"consu_strategy";#N/A,#N/A,FALSE,"consu_flow";#N/A,#N/A,FALSE,"Summary_reqmt";#N/A,#N/A,FALSE,"field_ppg";#N/A,#N/A,FALSE,"ppg_shop";#N/A,#N/A,FALSE,"strl";#N/A,#N/A,FALSE,"tankages";#N/A,#N/A,FALSE,"gases"}</definedName>
    <definedName name="__123Graph_A" hidden="1">[17]CE!#REF!</definedName>
    <definedName name="__123Graph_ASTNPLF" hidden="1">[17]CE!#REF!</definedName>
    <definedName name="__123Graph_B" hidden="1">[17]CE!#REF!</definedName>
    <definedName name="__123Graph_BCURRENT" hidden="1">'[18]BREAKUP OF OIL'!#REF!</definedName>
    <definedName name="__123Graph_BSTNPLF" hidden="1">[17]CE!#REF!</definedName>
    <definedName name="__123Graph_C" hidden="1">[17]CE!#REF!</definedName>
    <definedName name="__123Graph_CSTNPLF" hidden="1">[17]CE!#REF!</definedName>
    <definedName name="__123Graph_D" hidden="1">#REF!</definedName>
    <definedName name="__123Graph_DCURRENT" hidden="1">'[18]BREAKUP OF OIL'!#REF!</definedName>
    <definedName name="__123Graph_E" hidden="1">#REF!</definedName>
    <definedName name="__123Graph_F" hidden="1">#REF!</definedName>
    <definedName name="__123Graph_X" hidden="1">[17]CE!#REF!</definedName>
    <definedName name="__123Graph_XCURRENT" hidden="1">'[18]BREAKUP OF OIL'!#REF!</definedName>
    <definedName name="__123Graph_XSTNPLF" hidden="1">[17]CE!#REF!</definedName>
    <definedName name="__a65565">#REF!</definedName>
    <definedName name="__Apr02">[6]Newabstract!#REF!</definedName>
    <definedName name="__Apr03">[6]Newabstract!#REF!</definedName>
    <definedName name="__Apr04">[6]Newabstract!#REF!</definedName>
    <definedName name="__Apr05">[6]Newabstract!#REF!</definedName>
    <definedName name="__Apr06">[6]Newabstract!#REF!</definedName>
    <definedName name="__Apr07">[6]Newabstract!#REF!</definedName>
    <definedName name="__Apr08">[6]Newabstract!#REF!</definedName>
    <definedName name="__Apr09">[6]Newabstract!#REF!</definedName>
    <definedName name="__Apr10">[6]Newabstract!#REF!</definedName>
    <definedName name="__Apr11">[6]Newabstract!#REF!</definedName>
    <definedName name="__Apr13">[6]Newabstract!#REF!</definedName>
    <definedName name="__Apr14">[6]Newabstract!#REF!</definedName>
    <definedName name="__Apr15">[6]Newabstract!#REF!</definedName>
    <definedName name="__Apr16">[6]Newabstract!#REF!</definedName>
    <definedName name="__Apr17">[6]Newabstract!#REF!</definedName>
    <definedName name="__Apr20">[6]Newabstract!#REF!</definedName>
    <definedName name="__Apr21">[6]Newabstract!#REF!</definedName>
    <definedName name="__Apr22">[6]Newabstract!#REF!</definedName>
    <definedName name="__Apr23">[6]Newabstract!#REF!</definedName>
    <definedName name="__Apr24">[6]Newabstract!#REF!</definedName>
    <definedName name="__Apr27">[6]Newabstract!#REF!</definedName>
    <definedName name="__Apr28">[6]Newabstract!#REF!</definedName>
    <definedName name="__Apr29">[6]Newabstract!#REF!</definedName>
    <definedName name="__Apr30">[6]Newabstract!#REF!</definedName>
    <definedName name="__arr2" localSheetId="3"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arr2"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b65555">#REF!</definedName>
    <definedName name="__BS1">[8]BSPL!$A$2:$E$56</definedName>
    <definedName name="__BSD1">#REF!</definedName>
    <definedName name="__BSD2">#REF!</definedName>
    <definedName name="__CZ1">[15]data!$F$721</definedName>
    <definedName name="__DAT1">#REF!</definedName>
    <definedName name="__DAT10">#REF!</definedName>
    <definedName name="__DAT11">#REF!</definedName>
    <definedName name="__DAT12">#REF!</definedName>
    <definedName name="__DAT13">#REF!</definedName>
    <definedName name="__DAT14">#REF!</definedName>
    <definedName name="__DAT15">#REF!</definedName>
    <definedName name="__DAT16">#REF!</definedName>
    <definedName name="__DAT17">#REF!</definedName>
    <definedName name="__DAT18">#REF!</definedName>
    <definedName name="__DAT19">#REF!</definedName>
    <definedName name="__DAT2">#REF!</definedName>
    <definedName name="__DAT20">#REF!</definedName>
    <definedName name="__DAT21">#REF!</definedName>
    <definedName name="__DAT22">#REF!</definedName>
    <definedName name="__DAT23">#REF!</definedName>
    <definedName name="__DAT24">#REF!</definedName>
    <definedName name="__DAT25">#REF!</definedName>
    <definedName name="__DAT26">#REF!</definedName>
    <definedName name="__DAT27">#REF!</definedName>
    <definedName name="__DAT28">#REF!</definedName>
    <definedName name="__DAT29">#REF!</definedName>
    <definedName name="__DAT3">#REF!</definedName>
    <definedName name="__DAT30">#REF!</definedName>
    <definedName name="__DAT31">#REF!</definedName>
    <definedName name="__DAT32">#REF!</definedName>
    <definedName name="__DAT33">#REF!</definedName>
    <definedName name="__DAT34">#REF!</definedName>
    <definedName name="__DAT35">#REF!</definedName>
    <definedName name="__DAT36">#REF!</definedName>
    <definedName name="__DAT37">#REF!</definedName>
    <definedName name="__DAT38">#REF!</definedName>
    <definedName name="__DAT39">#REF!</definedName>
    <definedName name="__DAT4">#REF!</definedName>
    <definedName name="__DAT40">#REF!</definedName>
    <definedName name="__DAT41">#REF!</definedName>
    <definedName name="__DAT42">#REF!</definedName>
    <definedName name="__DAT43">#REF!</definedName>
    <definedName name="__DAT44">#REF!</definedName>
    <definedName name="__DAT45">#REF!</definedName>
    <definedName name="__DAT46">#REF!</definedName>
    <definedName name="__DAT47">#REF!</definedName>
    <definedName name="__DAT48">#REF!</definedName>
    <definedName name="__DAT49">#REF!</definedName>
    <definedName name="__DAT5">#REF!</definedName>
    <definedName name="__DAT50">#REF!</definedName>
    <definedName name="__DAT51">#REF!</definedName>
    <definedName name="__DAT52">#REF!</definedName>
    <definedName name="__DAT53">#REF!</definedName>
    <definedName name="__DAT54">#REF!</definedName>
    <definedName name="__DAT55">#REF!</definedName>
    <definedName name="__DAT56">#REF!</definedName>
    <definedName name="__DAT57">#REF!</definedName>
    <definedName name="__DAT58">#REF!</definedName>
    <definedName name="__DAT59">#REF!</definedName>
    <definedName name="__DAT6">#REF!</definedName>
    <definedName name="__DAT60">#REF!</definedName>
    <definedName name="__DAT61">#REF!</definedName>
    <definedName name="__DAT62">#REF!</definedName>
    <definedName name="__DAT63">#REF!</definedName>
    <definedName name="__DAT64">#REF!</definedName>
    <definedName name="__DAT65">#REF!</definedName>
    <definedName name="__DAT66">#REF!</definedName>
    <definedName name="__DAT67">#REF!</definedName>
    <definedName name="__DAT68">#REF!</definedName>
    <definedName name="__DAT69">#REF!</definedName>
    <definedName name="__DAT7">#REF!</definedName>
    <definedName name="__DAT70">#REF!</definedName>
    <definedName name="__DAT71">#REF!</definedName>
    <definedName name="__DAT72">#REF!</definedName>
    <definedName name="__DAT73">#REF!</definedName>
    <definedName name="__DAT74">#REF!</definedName>
    <definedName name="__DAT75">#REF!</definedName>
    <definedName name="__DAT76">#REF!</definedName>
    <definedName name="__DAT77">#REF!</definedName>
    <definedName name="__DAT78">#REF!</definedName>
    <definedName name="__DAT79">#REF!</definedName>
    <definedName name="__DAT8">#REF!</definedName>
    <definedName name="__DAT80">#REF!</definedName>
    <definedName name="__DAT81">#REF!</definedName>
    <definedName name="__DAT82">#REF!</definedName>
    <definedName name="__DAT83">#REF!</definedName>
    <definedName name="__DAT84">#REF!</definedName>
    <definedName name="__DAT85">#REF!</definedName>
    <definedName name="__DAT86">#REF!</definedName>
    <definedName name="__DAT87">#REF!</definedName>
    <definedName name="__DAT9">#REF!</definedName>
    <definedName name="__FC1">[9]DEMFIXLD!$A$1:$E$205</definedName>
    <definedName name="__IED1">#REF!</definedName>
    <definedName name="__IED2">#REF!</definedName>
    <definedName name="__int06" localSheetId="3"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int06"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LD1">[1]DLC!$K$59:$AF$8180</definedName>
    <definedName name="__LD2">[1]DLC!$GR$56:$HT$8181</definedName>
    <definedName name="__LD3">[1]DLC!$HV$57:$IO$8181</definedName>
    <definedName name="__LD4">[1]DLC!$AH$32:$BE$8180</definedName>
    <definedName name="__LD5">[1]DLC!$GR$53:$HK$8180</definedName>
    <definedName name="__LD6">[1]DLC!$GR$69:$HL$8180</definedName>
    <definedName name="__LR1">#REF!</definedName>
    <definedName name="__LR2">#REF!</definedName>
    <definedName name="__Mar06">[6]Newabstract!#REF!</definedName>
    <definedName name="__Mar09">[6]Newabstract!#REF!</definedName>
    <definedName name="__Mar10">[6]Newabstract!#REF!</definedName>
    <definedName name="__Mar11">[6]Newabstract!#REF!</definedName>
    <definedName name="__Mar12">[6]Newabstract!#REF!</definedName>
    <definedName name="__Mar13">[6]Newabstract!#REF!</definedName>
    <definedName name="__Mar16">[6]Newabstract!#REF!</definedName>
    <definedName name="__Mar17">[6]Newabstract!#REF!</definedName>
    <definedName name="__Mar18">[6]Newabstract!#REF!</definedName>
    <definedName name="__Mar19">[6]Newabstract!#REF!</definedName>
    <definedName name="__Mar20">[6]Newabstract!#REF!</definedName>
    <definedName name="__Mar23">[6]Newabstract!#REF!</definedName>
    <definedName name="__Mar24">[6]Newabstract!#REF!</definedName>
    <definedName name="__Mar25">[6]Newabstract!#REF!</definedName>
    <definedName name="__Mar26">[6]Newabstract!#REF!</definedName>
    <definedName name="__Mar27">[6]Newabstract!#REF!</definedName>
    <definedName name="__Mar28">[6]Newabstract!#REF!</definedName>
    <definedName name="__Mar30">[6]Newabstract!#REF!</definedName>
    <definedName name="__Mar31">[6]Newabstract!#REF!</definedName>
    <definedName name="__nA34">'[16]CAPI_01-02'!#REF!</definedName>
    <definedName name="__nA84">'[16]CAPI_01-02'!#REF!</definedName>
    <definedName name="__NCS111">'[14]Schedule-1'!$B$1:$J$1</definedName>
    <definedName name="__PH1">#N/A</definedName>
    <definedName name="__PL1">[8]BSPL!$A$58:$E$111</definedName>
    <definedName name="__PPC34">'[16]CAPI_01-02'!#REF!</definedName>
    <definedName name="__SCH12">[8]BSPL!$A$655:$D$692</definedName>
    <definedName name="__sch13">[8]BSPL!$A$694:$D$744</definedName>
    <definedName name="__SCH5">#REF!</definedName>
    <definedName name="__SCH6">'[4]04REL'!#REF!</definedName>
    <definedName name="__SH1">'[12]Executive Summary -Thermal'!$A$4:$H$108</definedName>
    <definedName name="__SH10">'[12]Executive Summary -Thermal'!$A$4:$G$118</definedName>
    <definedName name="__SH11">'[12]Executive Summary -Thermal'!$A$4:$H$167</definedName>
    <definedName name="__SH2">'[12]Executive Summary -Thermal'!$A$4:$H$157</definedName>
    <definedName name="__SH3">'[12]Executive Summary -Thermal'!$A$4:$H$136</definedName>
    <definedName name="__SH4">'[12]Executive Summary -Thermal'!$A$4:$H$96</definedName>
    <definedName name="__SH5">'[12]Executive Summary -Thermal'!$A$4:$H$96</definedName>
    <definedName name="__SH6">'[12]Executive Summary -Thermal'!$A$4:$H$95</definedName>
    <definedName name="__SH7">'[12]Executive Summary -Thermal'!$A$4:$H$163</definedName>
    <definedName name="__SH8">'[12]Executive Summary -Thermal'!$A$4:$H$133</definedName>
    <definedName name="__SH9">'[12]Executive Summary -Thermal'!$A$4:$H$194</definedName>
    <definedName name="__SRT56">#REF!</definedName>
    <definedName name="__TRP3">#REF!</definedName>
    <definedName name="__TRU3" hidden="1">#REF!</definedName>
    <definedName name="__xlfn.BAHTTEXT" hidden="1">#NAME?</definedName>
    <definedName name="_1___123Graph_AI_II_PLF" hidden="1">[19]CE!#REF!</definedName>
    <definedName name="_10GOTO_I_A1">#REF!</definedName>
    <definedName name="_11GOTO_J_A1">#REF!</definedName>
    <definedName name="_12GOTO_K_A30">#REF!</definedName>
    <definedName name="_16GOTO_B_A1">#REF!</definedName>
    <definedName name="_1GOTO_A_A207">#REF!</definedName>
    <definedName name="_2___123Graph_BI_II_PLF" hidden="1">[19]CE!#REF!</definedName>
    <definedName name="_20GOTO_B_A189">#REF!</definedName>
    <definedName name="_24GOTO_B_A536">#REF!</definedName>
    <definedName name="_28GOTO_C_A1">#REF!</definedName>
    <definedName name="_2GOTO_A_A501">#REF!</definedName>
    <definedName name="_3___123Graph_CI_II_PLF" hidden="1">[19]CE!#REF!</definedName>
    <definedName name="_32GOTO_E_A1">#REF!</definedName>
    <definedName name="_36GOTO_G_A1">#REF!</definedName>
    <definedName name="_3GOTO_A_A952">#REF!</definedName>
    <definedName name="_4___123Graph_XI_II_PLF" hidden="1">[19]CE!#REF!</definedName>
    <definedName name="_40GOTO_I_A1">#REF!</definedName>
    <definedName name="_44GOTO_J_A1">#REF!</definedName>
    <definedName name="_48GOTO_K_A30">#REF!</definedName>
    <definedName name="_4GOTO_A_A207">#REF!</definedName>
    <definedName name="_4GOTO_B_A1">#REF!</definedName>
    <definedName name="_5__123Graph_AI_II_PLF" hidden="1">[20]CE!#REF!</definedName>
    <definedName name="_5GOTO_B_A189">#REF!</definedName>
    <definedName name="_6__123Graph_BI_II_PLF" hidden="1">[20]CE!#REF!</definedName>
    <definedName name="_6GOTO_B_A536">#REF!</definedName>
    <definedName name="_7__123Graph_CI_II_PLF" hidden="1">[20]CE!#REF!</definedName>
    <definedName name="_7GOTO_C_A1">#REF!</definedName>
    <definedName name="_8__123Graph_XI_II_PLF" hidden="1">[20]CE!#REF!</definedName>
    <definedName name="_8485G">'[12]Stationwise Thermal &amp; Hydel Gen'!$GR$4:$HK$9</definedName>
    <definedName name="_8GOTO_A_A501">#REF!</definedName>
    <definedName name="_8GOTO_E_A1">#REF!</definedName>
    <definedName name="_9GOTO_G_A1">#REF!</definedName>
    <definedName name="_a65565">#REF!</definedName>
    <definedName name="_Apr02">[6]Newabstract!#REF!</definedName>
    <definedName name="_Apr03">[6]Newabstract!#REF!</definedName>
    <definedName name="_Apr04">[6]Newabstract!#REF!</definedName>
    <definedName name="_Apr05">[6]Newabstract!#REF!</definedName>
    <definedName name="_Apr06">[6]Newabstract!#REF!</definedName>
    <definedName name="_Apr07">[6]Newabstract!#REF!</definedName>
    <definedName name="_Apr08">[6]Newabstract!#REF!</definedName>
    <definedName name="_Apr09">[6]Newabstract!#REF!</definedName>
    <definedName name="_Apr10">[6]Newabstract!#REF!</definedName>
    <definedName name="_Apr11">[6]Newabstract!#REF!</definedName>
    <definedName name="_Apr13">[6]Newabstract!#REF!</definedName>
    <definedName name="_Apr14">[6]Newabstract!#REF!</definedName>
    <definedName name="_Apr15">[6]Newabstract!#REF!</definedName>
    <definedName name="_Apr16">[6]Newabstract!#REF!</definedName>
    <definedName name="_Apr17">[6]Newabstract!#REF!</definedName>
    <definedName name="_Apr20">[6]Newabstract!#REF!</definedName>
    <definedName name="_Apr21">[6]Newabstract!#REF!</definedName>
    <definedName name="_Apr22">[6]Newabstract!#REF!</definedName>
    <definedName name="_Apr23">[6]Newabstract!#REF!</definedName>
    <definedName name="_Apr24">[6]Newabstract!#REF!</definedName>
    <definedName name="_Apr27">[6]Newabstract!#REF!</definedName>
    <definedName name="_Apr28">[6]Newabstract!#REF!</definedName>
    <definedName name="_Apr29">[6]Newabstract!#REF!</definedName>
    <definedName name="_Apr30">[6]Newabstract!#REF!</definedName>
    <definedName name="_arr2" localSheetId="3"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arr2"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b65555">#REF!</definedName>
    <definedName name="_BS1">[8]BSPL!$A$2:$E$56</definedName>
    <definedName name="_BSD1">#REF!</definedName>
    <definedName name="_BSD2">#REF!</definedName>
    <definedName name="_CZ1">[15]data!$F$721</definedName>
    <definedName name="_DAT1">#REF!</definedName>
    <definedName name="_DAT10">#REF!</definedName>
    <definedName name="_DAT11">#REF!</definedName>
    <definedName name="_DAT12">#REF!</definedName>
    <definedName name="_DAT13">#REF!</definedName>
    <definedName name="_DAT14">#REF!</definedName>
    <definedName name="_DAT15">#REF!</definedName>
    <definedName name="_DAT16">#REF!</definedName>
    <definedName name="_DAT17">#REF!</definedName>
    <definedName name="_DAT18">#REF!</definedName>
    <definedName name="_DAT19">#REF!</definedName>
    <definedName name="_DAT2">#REF!</definedName>
    <definedName name="_DAT20">#REF!</definedName>
    <definedName name="_DAT21">#REF!</definedName>
    <definedName name="_DAT22">#REF!</definedName>
    <definedName name="_DAT23">#REF!</definedName>
    <definedName name="_DAT24">#REF!</definedName>
    <definedName name="_DAT25">#REF!</definedName>
    <definedName name="_DAT26">#REF!</definedName>
    <definedName name="_DAT27">#REF!</definedName>
    <definedName name="_DAT28">#REF!</definedName>
    <definedName name="_DAT29">#REF!</definedName>
    <definedName name="_DAT3">#REF!</definedName>
    <definedName name="_DAT30">#REF!</definedName>
    <definedName name="_DAT31">#REF!</definedName>
    <definedName name="_DAT32">#REF!</definedName>
    <definedName name="_DAT33">#REF!</definedName>
    <definedName name="_DAT34">#REF!</definedName>
    <definedName name="_DAT35">#REF!</definedName>
    <definedName name="_DAT36">#REF!</definedName>
    <definedName name="_DAT37">#REF!</definedName>
    <definedName name="_DAT38">#REF!</definedName>
    <definedName name="_DAT39">#REF!</definedName>
    <definedName name="_DAT4">#REF!</definedName>
    <definedName name="_DAT40">#REF!</definedName>
    <definedName name="_DAT41">#REF!</definedName>
    <definedName name="_DAT42">#REF!</definedName>
    <definedName name="_DAT43">#REF!</definedName>
    <definedName name="_DAT44">#REF!</definedName>
    <definedName name="_DAT45">#REF!</definedName>
    <definedName name="_DAT46">#REF!</definedName>
    <definedName name="_DAT47">#REF!</definedName>
    <definedName name="_DAT48">#REF!</definedName>
    <definedName name="_DAT49">#REF!</definedName>
    <definedName name="_DAT5">#REF!</definedName>
    <definedName name="_DAT50">#REF!</definedName>
    <definedName name="_DAT51">#REF!</definedName>
    <definedName name="_DAT52">#REF!</definedName>
    <definedName name="_DAT53">#REF!</definedName>
    <definedName name="_DAT54">#REF!</definedName>
    <definedName name="_DAT55">#REF!</definedName>
    <definedName name="_DAT56">#REF!</definedName>
    <definedName name="_DAT57">#REF!</definedName>
    <definedName name="_DAT58">#REF!</definedName>
    <definedName name="_DAT59">#REF!</definedName>
    <definedName name="_DAT6">#REF!</definedName>
    <definedName name="_DAT60">#REF!</definedName>
    <definedName name="_DAT61">#REF!</definedName>
    <definedName name="_DAT62">#REF!</definedName>
    <definedName name="_DAT63">#REF!</definedName>
    <definedName name="_DAT64">#REF!</definedName>
    <definedName name="_DAT65">#REF!</definedName>
    <definedName name="_DAT66">#REF!</definedName>
    <definedName name="_DAT67">#REF!</definedName>
    <definedName name="_DAT68">#REF!</definedName>
    <definedName name="_DAT69">#REF!</definedName>
    <definedName name="_DAT7">#REF!</definedName>
    <definedName name="_DAT70">#REF!</definedName>
    <definedName name="_DAT71">#REF!</definedName>
    <definedName name="_DAT72">#REF!</definedName>
    <definedName name="_DAT73">#REF!</definedName>
    <definedName name="_DAT74">#REF!</definedName>
    <definedName name="_DAT75">#REF!</definedName>
    <definedName name="_DAT76">#REF!</definedName>
    <definedName name="_DAT77">#REF!</definedName>
    <definedName name="_DAT78">#REF!</definedName>
    <definedName name="_DAT79">#REF!</definedName>
    <definedName name="_DAT8">#REF!</definedName>
    <definedName name="_DAT80">#REF!</definedName>
    <definedName name="_DAT81">#REF!</definedName>
    <definedName name="_DAT82">#REF!</definedName>
    <definedName name="_DAT83">#REF!</definedName>
    <definedName name="_DAT84">#REF!</definedName>
    <definedName name="_DAT85">#REF!</definedName>
    <definedName name="_DAT86">#REF!</definedName>
    <definedName name="_DAT87">#REF!</definedName>
    <definedName name="_DAT9">#REF!</definedName>
    <definedName name="_Fba5">'[16]CAPI_01-02'!#REF!</definedName>
    <definedName name="_FC1">[9]DEMFIXLD!$A$1:$E$205</definedName>
    <definedName name="_Fill" hidden="1">#REF!</definedName>
    <definedName name="_xlnm._FilterDatabase" localSheetId="10" hidden="1">'Supporting Sheet'!$E$3:$J$31</definedName>
    <definedName name="_xlnm._FilterDatabase" hidden="1">[21]Dom!$E$9:$S$13</definedName>
    <definedName name="_IED1">#REF!</definedName>
    <definedName name="_IED2">#REF!</definedName>
    <definedName name="_int06" localSheetId="3"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int06"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KC_2">#REF!</definedName>
    <definedName name="_Key1" hidden="1">#REF!</definedName>
    <definedName name="_kvs1" localSheetId="3" hidden="1">{#N/A,#N/A,FALSE,"COVER1.XLS ";#N/A,#N/A,FALSE,"RACT1.XLS";#N/A,#N/A,FALSE,"RACT2.XLS";#N/A,#N/A,FALSE,"ECCMP";#N/A,#N/A,FALSE,"WELDER.XLS"}</definedName>
    <definedName name="_kvs1" hidden="1">{#N/A,#N/A,FALSE,"COVER1.XLS ";#N/A,#N/A,FALSE,"RACT1.XLS";#N/A,#N/A,FALSE,"RACT2.XLS";#N/A,#N/A,FALSE,"ECCMP";#N/A,#N/A,FALSE,"WELDER.XLS"}</definedName>
    <definedName name="_kvs2" localSheetId="3" hidden="1">{#N/A,#N/A,FALSE,"COVER1.XLS ";#N/A,#N/A,FALSE,"RACT1.XLS";#N/A,#N/A,FALSE,"RACT2.XLS";#N/A,#N/A,FALSE,"ECCMP";#N/A,#N/A,FALSE,"WELDER.XLS"}</definedName>
    <definedName name="_kvs2" hidden="1">{#N/A,#N/A,FALSE,"COVER1.XLS ";#N/A,#N/A,FALSE,"RACT1.XLS";#N/A,#N/A,FALSE,"RACT2.XLS";#N/A,#N/A,FALSE,"ECCMP";#N/A,#N/A,FALSE,"WELDER.XLS"}</definedName>
    <definedName name="_kvs5" localSheetId="3" hidden="1">{#N/A,#N/A,FALSE,"COVER.XLS";#N/A,#N/A,FALSE,"RACT1.XLS";#N/A,#N/A,FALSE,"RACT2.XLS";#N/A,#N/A,FALSE,"ECCMP";#N/A,#N/A,FALSE,"WELDER.XLS"}</definedName>
    <definedName name="_kvs5" hidden="1">{#N/A,#N/A,FALSE,"COVER.XLS";#N/A,#N/A,FALSE,"RACT1.XLS";#N/A,#N/A,FALSE,"RACT2.XLS";#N/A,#N/A,FALSE,"ECCMP";#N/A,#N/A,FALSE,"WELDER.XLS"}</definedName>
    <definedName name="_kvs8" localSheetId="3" hidden="1">{#N/A,#N/A,FALSE,"COVER1.XLS ";#N/A,#N/A,FALSE,"RACT1.XLS";#N/A,#N/A,FALSE,"RACT2.XLS";#N/A,#N/A,FALSE,"ECCMP";#N/A,#N/A,FALSE,"WELDER.XLS"}</definedName>
    <definedName name="_kvs8" hidden="1">{#N/A,#N/A,FALSE,"COVER1.XLS ";#N/A,#N/A,FALSE,"RACT1.XLS";#N/A,#N/A,FALSE,"RACT2.XLS";#N/A,#N/A,FALSE,"ECCMP";#N/A,#N/A,FALSE,"WELDER.XLS"}</definedName>
    <definedName name="_LD1">[1]DLC!$K$59:$AF$8180</definedName>
    <definedName name="_LD2">[1]DLC!$GR$56:$HT$8181</definedName>
    <definedName name="_LD3">[1]DLC!$HV$57:$IO$8181</definedName>
    <definedName name="_LD4">[1]DLC!$AH$32:$BE$8180</definedName>
    <definedName name="_LD5">[1]DLC!$GR$53:$HK$8180</definedName>
    <definedName name="_LD6">[1]DLC!$GR$69:$HL$8180</definedName>
    <definedName name="_lk1" localSheetId="3"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_lk1"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_LR1">#REF!</definedName>
    <definedName name="_LR2">#REF!</definedName>
    <definedName name="_Mar06">[6]Newabstract!#REF!</definedName>
    <definedName name="_Mar09">[6]Newabstract!#REF!</definedName>
    <definedName name="_Mar10">[6]Newabstract!#REF!</definedName>
    <definedName name="_Mar11">[6]Newabstract!#REF!</definedName>
    <definedName name="_Mar12">[6]Newabstract!#REF!</definedName>
    <definedName name="_Mar13">[6]Newabstract!#REF!</definedName>
    <definedName name="_Mar16">[6]Newabstract!#REF!</definedName>
    <definedName name="_Mar17">[6]Newabstract!#REF!</definedName>
    <definedName name="_Mar18">[6]Newabstract!#REF!</definedName>
    <definedName name="_Mar19">[6]Newabstract!#REF!</definedName>
    <definedName name="_Mar20">[6]Newabstract!#REF!</definedName>
    <definedName name="_Mar23">[6]Newabstract!#REF!</definedName>
    <definedName name="_Mar24">[6]Newabstract!#REF!</definedName>
    <definedName name="_Mar25">[6]Newabstract!#REF!</definedName>
    <definedName name="_Mar26">[6]Newabstract!#REF!</definedName>
    <definedName name="_Mar27">[6]Newabstract!#REF!</definedName>
    <definedName name="_Mar28">[6]Newabstract!#REF!</definedName>
    <definedName name="_Mar30">[6]Newabstract!#REF!</definedName>
    <definedName name="_Mar31">[6]Newabstract!#REF!</definedName>
    <definedName name="_nA84">'[16]CAPI_01-02'!#REF!</definedName>
    <definedName name="_NCS111">'[10]Schedule-1'!$B$1:$J$1</definedName>
    <definedName name="_Order1" hidden="1">255</definedName>
    <definedName name="_Order2" hidden="1">0</definedName>
    <definedName name="_PH1">#N/A</definedName>
    <definedName name="_PL1">[8]BSPL!$A$58:$E$111</definedName>
    <definedName name="_PRN1" localSheetId="3" hidden="1">{#N/A,#N/A,FALSE,"COVER.XLS";#N/A,#N/A,FALSE,"RACT1.XLS";#N/A,#N/A,FALSE,"RACT2.XLS";#N/A,#N/A,FALSE,"ECCMP";#N/A,#N/A,FALSE,"WELDER.XLS"}</definedName>
    <definedName name="_PRN1" hidden="1">{#N/A,#N/A,FALSE,"COVER.XLS";#N/A,#N/A,FALSE,"RACT1.XLS";#N/A,#N/A,FALSE,"RACT2.XLS";#N/A,#N/A,FALSE,"ECCMP";#N/A,#N/A,FALSE,"WELDER.XLS"}</definedName>
    <definedName name="_RT5">#REF!</definedName>
    <definedName name="_SCH10">#REF!</definedName>
    <definedName name="_SCH11">#REF!</definedName>
    <definedName name="_SCH12">[8]BSPL!$A$655:$D$692</definedName>
    <definedName name="_sch13">[8]BSPL!$A$694:$D$744</definedName>
    <definedName name="_SCH3">#REF!</definedName>
    <definedName name="_SCH4">#REF!</definedName>
    <definedName name="_SCH5">#REF!</definedName>
    <definedName name="_SCH6">'[22]04REL'!#REF!</definedName>
    <definedName name="_SCH7">#REF!</definedName>
    <definedName name="_SCH8">#REF!</definedName>
    <definedName name="_SCH9">#REF!</definedName>
    <definedName name="_SH1">'[12]Executive Summary -Thermal'!$A$4:$H$108</definedName>
    <definedName name="_SH10">'[12]Executive Summary -Thermal'!$A$4:$G$118</definedName>
    <definedName name="_SH11">'[12]Executive Summary -Thermal'!$A$4:$H$167</definedName>
    <definedName name="_SH2">'[12]Executive Summary -Thermal'!$A$4:$H$157</definedName>
    <definedName name="_SH3">'[12]Executive Summary -Thermal'!$A$4:$H$136</definedName>
    <definedName name="_SH4">'[12]Executive Summary -Thermal'!$A$4:$H$96</definedName>
    <definedName name="_SH5">'[12]Executive Summary -Thermal'!$A$4:$H$96</definedName>
    <definedName name="_SH6">'[12]Executive Summary -Thermal'!$A$4:$H$95</definedName>
    <definedName name="_SH7">'[12]Executive Summary -Thermal'!$A$4:$H$163</definedName>
    <definedName name="_SH8">'[12]Executive Summary -Thermal'!$A$4:$H$133</definedName>
    <definedName name="_SH9">'[12]Executive Summary -Thermal'!$A$4:$H$194</definedName>
    <definedName name="_Sort" hidden="1">#REF!</definedName>
    <definedName name="_Toc178888279" localSheetId="0">Form_B_DISCOM!#REF!</definedName>
    <definedName name="_tr1" localSheetId="3"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_tr1"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_WRN1" localSheetId="3" hidden="1">{#N/A,#N/A,FALSE,"COVER1.XLS ";#N/A,#N/A,FALSE,"RACT1.XLS";#N/A,#N/A,FALSE,"RACT2.XLS";#N/A,#N/A,FALSE,"ECCMP";#N/A,#N/A,FALSE,"WELDER.XLS"}</definedName>
    <definedName name="_WRN1" hidden="1">{#N/A,#N/A,FALSE,"COVER1.XLS ";#N/A,#N/A,FALSE,"RACT1.XLS";#N/A,#N/A,FALSE,"RACT2.XLS";#N/A,#N/A,FALSE,"ECCMP";#N/A,#N/A,FALSE,"WELDER.XLS"}</definedName>
    <definedName name="_WRN2" localSheetId="3" hidden="1">{#N/A,#N/A,FALSE,"COVER1.XLS ";#N/A,#N/A,FALSE,"RACT1.XLS";#N/A,#N/A,FALSE,"RACT2.XLS";#N/A,#N/A,FALSE,"ECCMP";#N/A,#N/A,FALSE,"WELDER.XLS"}</definedName>
    <definedName name="_WRN2" hidden="1">{#N/A,#N/A,FALSE,"COVER1.XLS ";#N/A,#N/A,FALSE,"RACT1.XLS";#N/A,#N/A,FALSE,"RACT2.XLS";#N/A,#N/A,FALSE,"ECCMP";#N/A,#N/A,FALSE,"WELDER.XLS"}</definedName>
    <definedName name="_WRN3" localSheetId="3" hidden="1">{#N/A,#N/A,FALSE,"consu_cover";#N/A,#N/A,FALSE,"consu_strategy";#N/A,#N/A,FALSE,"consu_flow";#N/A,#N/A,FALSE,"Summary_reqmt";#N/A,#N/A,FALSE,"field_ppg";#N/A,#N/A,FALSE,"ppg_shop";#N/A,#N/A,FALSE,"strl";#N/A,#N/A,FALSE,"tankages";#N/A,#N/A,FALSE,"gases"}</definedName>
    <definedName name="_WRN3" hidden="1">{#N/A,#N/A,FALSE,"consu_cover";#N/A,#N/A,FALSE,"consu_strategy";#N/A,#N/A,FALSE,"consu_flow";#N/A,#N/A,FALSE,"Summary_reqmt";#N/A,#N/A,FALSE,"field_ppg";#N/A,#N/A,FALSE,"ppg_shop";#N/A,#N/A,FALSE,"strl";#N/A,#N/A,FALSE,"tankages";#N/A,#N/A,FALSE,"gases"}</definedName>
    <definedName name="A">#REF!</definedName>
    <definedName name="A1_">#REF!</definedName>
    <definedName name="A10_">#REF!</definedName>
    <definedName name="A13_">#REF!</definedName>
    <definedName name="A2_">#REF!</definedName>
    <definedName name="A3_">#REF!</definedName>
    <definedName name="A4_">#REF!</definedName>
    <definedName name="A5_">#REF!</definedName>
    <definedName name="A6_">#REF!</definedName>
    <definedName name="A7_">#REF!</definedName>
    <definedName name="A8_">#REF!</definedName>
    <definedName name="A9_">#REF!</definedName>
    <definedName name="aa">#REF!</definedName>
    <definedName name="aaa">#REF!</definedName>
    <definedName name="aaaa" localSheetId="3"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aaaa"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aaaaaaa" localSheetId="3" hidden="1">{#N/A,#N/A,FALSE,"COVER1.XLS ";#N/A,#N/A,FALSE,"RACT1.XLS";#N/A,#N/A,FALSE,"RACT2.XLS";#N/A,#N/A,FALSE,"ECCMP";#N/A,#N/A,FALSE,"WELDER.XLS"}</definedName>
    <definedName name="aaaaaaa" hidden="1">{#N/A,#N/A,FALSE,"COVER1.XLS ";#N/A,#N/A,FALSE,"RACT1.XLS";#N/A,#N/A,FALSE,"RACT2.XLS";#N/A,#N/A,FALSE,"ECCMP";#N/A,#N/A,FALSE,"WELDER.XLS"}</definedName>
    <definedName name="aaaaaaaa">#REF!</definedName>
    <definedName name="aaaaaaaaaaaaaadddddd">#REF!</definedName>
    <definedName name="aaassssggg">#REF!</definedName>
    <definedName name="ab">#REF!</definedName>
    <definedName name="ABC" localSheetId="3" hidden="1">{#N/A,#N/A,FALSE,"COVER.XLS";#N/A,#N/A,FALSE,"RACT1.XLS";#N/A,#N/A,FALSE,"RACT2.XLS";#N/A,#N/A,FALSE,"ECCMP";#N/A,#N/A,FALSE,"WELDER.XLS"}</definedName>
    <definedName name="ABC" hidden="1">{#N/A,#N/A,FALSE,"COVER.XLS";#N/A,#N/A,FALSE,"RACT1.XLS";#N/A,#N/A,FALSE,"RACT2.XLS";#N/A,#N/A,FALSE,"ECCMP";#N/A,#N/A,FALSE,"WELDER.XLS"}</definedName>
    <definedName name="abddddd" localSheetId="3" hidden="1">{"peisbl",#N/A,FALSE,"PPMAN1";"pesub",#N/A,FALSE,"PPMAN1";"megisb",#N/A,FALSE,"MEGMAN";"megii",#N/A,FALSE,"MEGMAN";"arom1",#N/A,FALSE,"aroman";"cover",#N/A,FALSE,"COVER.XLS";"elec1",#N/A,FALSE,"WPR1";"fw",#N/A,FALSE,"OSBLMAN";"md",#N/A,FALSE,"OSBLMAN";"tf",#N/A,FALSE,"OSBLMAN";"elect3",#N/A,FALSE,"WPR1";"mrs1",#N/A,FALSE,"mrsman";"mrs2",#N/A,FALSE,"mrsman";"sp1",#N/A,FALSE,"SPRMAN";"sp2",#N/A,FALSE,"SPRMAN"}</definedName>
    <definedName name="abddddd" hidden="1">{"peisbl",#N/A,FALSE,"PPMAN1";"pesub",#N/A,FALSE,"PPMAN1";"megisb",#N/A,FALSE,"MEGMAN";"megii",#N/A,FALSE,"MEGMAN";"arom1",#N/A,FALSE,"aroman";"cover",#N/A,FALSE,"COVER.XLS";"elec1",#N/A,FALSE,"WPR1";"fw",#N/A,FALSE,"OSBLMAN";"md",#N/A,FALSE,"OSBLMAN";"tf",#N/A,FALSE,"OSBLMAN";"elect3",#N/A,FALSE,"WPR1";"mrs1",#N/A,FALSE,"mrsman";"mrs2",#N/A,FALSE,"mrsman";"sp1",#N/A,FALSE,"SPRMAN";"sp2",#N/A,FALSE,"SPRMAN"}</definedName>
    <definedName name="adf" localSheetId="3" hidden="1">{#N/A,#N/A,FALSE,"COVER1.XLS ";#N/A,#N/A,FALSE,"RACT1.XLS";#N/A,#N/A,FALSE,"RACT2.XLS";#N/A,#N/A,FALSE,"ECCMP";#N/A,#N/A,FALSE,"WELDER.XLS"}</definedName>
    <definedName name="adf" hidden="1">{#N/A,#N/A,FALSE,"COVER1.XLS ";#N/A,#N/A,FALSE,"RACT1.XLS";#N/A,#N/A,FALSE,"RACT2.XLS";#N/A,#N/A,FALSE,"ECCMP";#N/A,#N/A,FALSE,"WELDER.XLS"}</definedName>
    <definedName name="ADL.63">[23]Addl.40!$A$38:$I$284</definedName>
    <definedName name="adsa" hidden="1">#REF!</definedName>
    <definedName name="agri">#REF!</definedName>
    <definedName name="agricalcopt">'[24]Input Sheet'!$G$19</definedName>
    <definedName name="allocation" hidden="1">#REF!</definedName>
    <definedName name="AMC">#REF!</definedName>
    <definedName name="arrintrst" localSheetId="3"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arrintrst"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as">#REF!</definedName>
    <definedName name="AS2DocOpenMode" hidden="1">"AS2DocumentEdit"</definedName>
    <definedName name="asd">#REF!</definedName>
    <definedName name="asdasd">'[25]04REL'!#REF!</definedName>
    <definedName name="asdASDSA">#REF!</definedName>
    <definedName name="assa" localSheetId="3" hidden="1">{#N/A,#N/A,FALSE,"Pipg_cover";#N/A,#N/A,FALSE,"Pipe-mat";#N/A,#N/A,FALSE,"piplqd";#N/A,#N/A,FALSE,"planload";#N/A,#N/A,FALSE,"pipload";#N/A,#N/A,FALSE,"cumic";#N/A,#N/A,FALSE,"cumliq";#N/A,#N/A,FALSE,"cumcont";#N/A,#N/A,FALSE,"contmonth";"PLAN",#N/A,FALSE,"oresreqsum";"GRA1",#N/A,FALSE,"oresreqsum";"GRA2",#N/A,FALSE,"oresreqsum";#N/A,#N/A,FALSE,"welders";"PLAN",#N/A,FALSE,"eccsum";"GRA1",#N/A,FALSE,"eccsum";"GRA2",#N/A,FALSE,"eccsum";"PLAN",#N/A,FALSE,"dodsalsum";"grap1",#N/A,FALSE,"dodsalsum";"graph2",#N/A,FALSE,"dodsalsum";"PLAN",#N/A,FALSE,"b&amp;rsum";"graph1",#N/A,FALSE,"b&amp;rsum";"graph2",#N/A,FALSE,"b&amp;rsum";"PLAN",#N/A,FALSE,"petronsum";"graph1",#N/A,FALSE,"petronsum";"graph2",#N/A,FALSE,"petronsum";"PLAN",#N/A,FALSE,"gdcsum";"graph1",#N/A,FALSE,"gdcsum";"graph2",#N/A,FALSE,"gdcsum";#N/A,#N/A,FALSE,"ubelsum";"PLAN",#N/A,FALSE,"othersum";"GRA1",#N/A,FALSE,"othersum";"GRA2",#N/A,FALSE,"othersum"}</definedName>
    <definedName name="assa" hidden="1">{#N/A,#N/A,FALSE,"Pipg_cover";#N/A,#N/A,FALSE,"Pipe-mat";#N/A,#N/A,FALSE,"piplqd";#N/A,#N/A,FALSE,"planload";#N/A,#N/A,FALSE,"pipload";#N/A,#N/A,FALSE,"cumic";#N/A,#N/A,FALSE,"cumliq";#N/A,#N/A,FALSE,"cumcont";#N/A,#N/A,FALSE,"contmonth";"PLAN",#N/A,FALSE,"oresreqsum";"GRA1",#N/A,FALSE,"oresreqsum";"GRA2",#N/A,FALSE,"oresreqsum";#N/A,#N/A,FALSE,"welders";"PLAN",#N/A,FALSE,"eccsum";"GRA1",#N/A,FALSE,"eccsum";"GRA2",#N/A,FALSE,"eccsum";"PLAN",#N/A,FALSE,"dodsalsum";"grap1",#N/A,FALSE,"dodsalsum";"graph2",#N/A,FALSE,"dodsalsum";"PLAN",#N/A,FALSE,"b&amp;rsum";"graph1",#N/A,FALSE,"b&amp;rsum";"graph2",#N/A,FALSE,"b&amp;rsum";"PLAN",#N/A,FALSE,"petronsum";"graph1",#N/A,FALSE,"petronsum";"graph2",#N/A,FALSE,"petronsum";"PLAN",#N/A,FALSE,"gdcsum";"graph1",#N/A,FALSE,"gdcsum";"graph2",#N/A,FALSE,"gdcsum";#N/A,#N/A,FALSE,"ubelsum";"PLAN",#N/A,FALSE,"othersum";"GRA1",#N/A,FALSE,"othersum";"GRA2",#N/A,FALSE,"othersum"}</definedName>
    <definedName name="asss">#REF!</definedName>
    <definedName name="asst_cost">#REF!</definedName>
    <definedName name="ASSUMPTIONS">#REF!</definedName>
    <definedName name="ATC_MoP" hidden="1">#REF!</definedName>
    <definedName name="ÅtkZ_Hkou__nsgjknwu">#REF!</definedName>
    <definedName name="AUG" hidden="1">#REF!</definedName>
    <definedName name="AUX">'[12]Executive Summary -Thermal'!$A$4:$H$95</definedName>
    <definedName name="B" localSheetId="3" hidden="1">{#N/A,#N/A,TRUE,"Cross Checks";#N/A,#N/A,TRUE,"Balance Sheet";#N/A,#N/A,TRUE,"Share Capital &amp; Premium";#N/A,#N/A,TRUE,"Reserves";#N/A,#N/A,TRUE,"Minority Interests";#N/A,#N/A,TRUE,"Profit &amp; Loss";#N/A,#N/A,TRUE,"Sales";#N/A,#N/A,TRUE,"Cost of Sales";#N/A,#N/A,TRUE,"Admin";#N/A,#N/A,TRUE,"Other Income";#N/A,#N/A,TRUE,"Interest";#N/A,#N/A,TRUE,"Tangible Assets";#N/A,#N/A,TRUE,"Goodwill";#N/A,#N/A,TRUE,"Investments";#N/A,#N/A,TRUE,"Stocks";#N/A,#N/A,TRUE,"Debtors";#N/A,#N/A,TRUE,"Cash&amp;Loans";#N/A,#N/A,TRUE,"Creditors";#N/A,#N/A,TRUE,"Provisions";#N/A,#N/A,TRUE,"Lease Commitments";#N/A,#N/A,TRUE,"Analysis Tables";#N/A,#N/A,TRUE,"Tax";#N/A,#N/A,TRUE,"Intercompany";#N/A,#N/A,TRUE,"Cash_Flow";#N/A,#N/A,TRUE,"Cash Flow Back up";#N/A,#N/A,TRUE,"Acq-Dis B'Sheet"}</definedName>
    <definedName name="B" hidden="1">{#N/A,#N/A,TRUE,"Cross Checks";#N/A,#N/A,TRUE,"Balance Sheet";#N/A,#N/A,TRUE,"Share Capital &amp; Premium";#N/A,#N/A,TRUE,"Reserves";#N/A,#N/A,TRUE,"Minority Interests";#N/A,#N/A,TRUE,"Profit &amp; Loss";#N/A,#N/A,TRUE,"Sales";#N/A,#N/A,TRUE,"Cost of Sales";#N/A,#N/A,TRUE,"Admin";#N/A,#N/A,TRUE,"Other Income";#N/A,#N/A,TRUE,"Interest";#N/A,#N/A,TRUE,"Tangible Assets";#N/A,#N/A,TRUE,"Goodwill";#N/A,#N/A,TRUE,"Investments";#N/A,#N/A,TRUE,"Stocks";#N/A,#N/A,TRUE,"Debtors";#N/A,#N/A,TRUE,"Cash&amp;Loans";#N/A,#N/A,TRUE,"Creditors";#N/A,#N/A,TRUE,"Provisions";#N/A,#N/A,TRUE,"Lease Commitments";#N/A,#N/A,TRUE,"Analysis Tables";#N/A,#N/A,TRUE,"Tax";#N/A,#N/A,TRUE,"Intercompany";#N/A,#N/A,TRUE,"Cash_Flow";#N/A,#N/A,TRUE,"Cash Flow Back up";#N/A,#N/A,TRUE,"Acq-Dis B'Sheet"}</definedName>
    <definedName name="Balancesheet">#REF!</definedName>
    <definedName name="BaseFiscal">[26]Select!$J$44</definedName>
    <definedName name="BaseYear">#REF!</definedName>
    <definedName name="bbbbbbbb">#REF!</definedName>
    <definedName name="Beg_Bal">#REF!</definedName>
    <definedName name="BH">'[2]STN WISE EMR'!#REF!</definedName>
    <definedName name="BHP">'[27]Rev Summary'!$T$1</definedName>
    <definedName name="BR_Resou">[28]ecc_res!#REF!</definedName>
    <definedName name="BRH">'[2]STN WISE EMR'!#REF!</definedName>
    <definedName name="BSP_LSCH">#REF!</definedName>
    <definedName name="budget" localSheetId="3" hidden="1">{#N/A,#N/A,FALSE,"1.1";#N/A,#N/A,FALSE,"1.1a";#N/A,#N/A,FALSE,"1.1b";#N/A,#N/A,FALSE,"1.1c";#N/A,#N/A,FALSE,"1.1e";#N/A,#N/A,FALSE,"1.1f";#N/A,#N/A,FALSE,"1.1g";#N/A,#N/A,FALSE,"1.1h_T";#N/A,#N/A,FALSE,"1.1h_D";#N/A,#N/A,FALSE,"1.2";#N/A,#N/A,FALSE,"1.3";#N/A,#N/A,FALSE,"1.3b";#N/A,#N/A,FALSE,"1.4";#N/A,#N/A,FALSE,"1.5";#N/A,#N/A,FALSE,"1.6";#N/A,#N/A,FALSE,"2.1";#N/A,#N/A,FALSE,"SOD";#N/A,#N/A,FALSE,"OL";#N/A,#N/A,FALSE,"CF"}</definedName>
    <definedName name="budget" hidden="1">{#N/A,#N/A,FALSE,"1.1";#N/A,#N/A,FALSE,"1.1a";#N/A,#N/A,FALSE,"1.1b";#N/A,#N/A,FALSE,"1.1c";#N/A,#N/A,FALSE,"1.1e";#N/A,#N/A,FALSE,"1.1f";#N/A,#N/A,FALSE,"1.1g";#N/A,#N/A,FALSE,"1.1h_T";#N/A,#N/A,FALSE,"1.1h_D";#N/A,#N/A,FALSE,"1.2";#N/A,#N/A,FALSE,"1.3";#N/A,#N/A,FALSE,"1.3b";#N/A,#N/A,FALSE,"1.4";#N/A,#N/A,FALSE,"1.5";#N/A,#N/A,FALSE,"1.6";#N/A,#N/A,FALSE,"2.1";#N/A,#N/A,FALSE,"SOD";#N/A,#N/A,FALSE,"OL";#N/A,#N/A,FALSE,"CF"}</definedName>
    <definedName name="BUS">#REF!</definedName>
    <definedName name="C_DSC">#REF!</definedName>
    <definedName name="Cap_add_and_loss_assumptions">#REF!</definedName>
    <definedName name="caprate1">'[29]Input Sheet'!$D$211</definedName>
    <definedName name="caprate2">'[29]Input Sheet'!$E$211</definedName>
    <definedName name="caprate3">'[29]Input Sheet'!$F$211</definedName>
    <definedName name="CASHFLOW">#REF!</definedName>
    <definedName name="CDGD">'[30]C.S.GENERATION'!#REF!</definedName>
    <definedName name="cdu" localSheetId="3" hidden="1">{#N/A,#N/A,FALSE,"COVER.XLS";#N/A,#N/A,FALSE,"RACT1.XLS";#N/A,#N/A,FALSE,"RACT2.XLS";#N/A,#N/A,FALSE,"ECCMP";#N/A,#N/A,FALSE,"WELDER.XLS"}</definedName>
    <definedName name="cdu" hidden="1">{#N/A,#N/A,FALSE,"COVER.XLS";#N/A,#N/A,FALSE,"RACT1.XLS";#N/A,#N/A,FALSE,"RACT2.XLS";#N/A,#N/A,FALSE,"ECCMP";#N/A,#N/A,FALSE,"WELDER.XLS"}</definedName>
    <definedName name="ch">[31]Input_Gen!$A$2</definedName>
    <definedName name="cisco_dscnt">#REF!</definedName>
    <definedName name="COAL">'[12]Executive Summary -Thermal'!$A$4:$H$96</definedName>
    <definedName name="Complex">[32]Input!$A$119:$B$129</definedName>
    <definedName name="Connec1">'[33]Physical Data'!$G$2</definedName>
    <definedName name="Connec2">'[33]Physical Data'!$J$2</definedName>
    <definedName name="Connec3">#REF!</definedName>
    <definedName name="Connec4">#REF!</definedName>
    <definedName name="Connec5">#REF!</definedName>
    <definedName name="Connected_Load">#REF!</definedName>
    <definedName name="Connected_Load1">#REF!</definedName>
    <definedName name="Connected_Load2">#REF!</definedName>
    <definedName name="Cons_number_Col_Ind">[34]Sales_Summary!$S$2</definedName>
    <definedName name="Cons1">'[33]Physical Data'!$F$2</definedName>
    <definedName name="Cons2">'[33]Physical Data'!$I$2</definedName>
    <definedName name="Cons3">#REF!</definedName>
    <definedName name="Cons4">#REF!</definedName>
    <definedName name="Cons5">#REF!</definedName>
    <definedName name="Consumer1">#REF!</definedName>
    <definedName name="Consumer2">#REF!</definedName>
    <definedName name="Consumers">#REF!</definedName>
    <definedName name="Consumers2">#REF!</definedName>
    <definedName name="contracted" localSheetId="3"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contracted"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Conusmer">#REF!</definedName>
    <definedName name="Conusmers">#REF!</definedName>
    <definedName name="CR">[1]DLC!$GS$40:$HM$87</definedName>
    <definedName name="CRIT" localSheetId="3" hidden="1">{#N/A,#N/A,FALSE,"consu_cover";#N/A,#N/A,FALSE,"consu_strategy";#N/A,#N/A,FALSE,"consu_flow";#N/A,#N/A,FALSE,"Summary_reqmt";#N/A,#N/A,FALSE,"field_ppg";#N/A,#N/A,FALSE,"ppg_shop";#N/A,#N/A,FALSE,"strl";#N/A,#N/A,FALSE,"tankages";#N/A,#N/A,FALSE,"gases"}</definedName>
    <definedName name="CRIT" hidden="1">{#N/A,#N/A,FALSE,"consu_cover";#N/A,#N/A,FALSE,"consu_strategy";#N/A,#N/A,FALSE,"consu_flow";#N/A,#N/A,FALSE,"Summary_reqmt";#N/A,#N/A,FALSE,"field_ppg";#N/A,#N/A,FALSE,"ppg_shop";#N/A,#N/A,FALSE,"strl";#N/A,#N/A,FALSE,"tankages";#N/A,#N/A,FALSE,"gases"}</definedName>
    <definedName name="_xlnm.Criteria">[1]DLC!$GS$304:$HF$305</definedName>
    <definedName name="CRITICAL" localSheetId="3" hidden="1">{#N/A,#N/A,FALSE,"consu_cover";#N/A,#N/A,FALSE,"consu_strategy";#N/A,#N/A,FALSE,"consu_flow";#N/A,#N/A,FALSE,"Summary_reqmt";#N/A,#N/A,FALSE,"field_ppg";#N/A,#N/A,FALSE,"ppg_shop";#N/A,#N/A,FALSE,"strl";#N/A,#N/A,FALSE,"tankages";#N/A,#N/A,FALSE,"gases"}</definedName>
    <definedName name="CRITICAL" hidden="1">{#N/A,#N/A,FALSE,"consu_cover";#N/A,#N/A,FALSE,"consu_strategy";#N/A,#N/A,FALSE,"consu_flow";#N/A,#N/A,FALSE,"Summary_reqmt";#N/A,#N/A,FALSE,"field_ppg";#N/A,#N/A,FALSE,"ppg_shop";#N/A,#N/A,FALSE,"strl";#N/A,#N/A,FALSE,"tankages";#N/A,#N/A,FALSE,"gases"}</definedName>
    <definedName name="crore">[35]General!$A$7</definedName>
    <definedName name="Crores">10000000</definedName>
    <definedName name="CSMPD">'[30]C.S.GENERATION'!#REF!</definedName>
    <definedName name="CURR_LIB">#REF!</definedName>
    <definedName name="Current">'[36]Licensee Information'!$G$30</definedName>
    <definedName name="CURVE" localSheetId="3" hidden="1">{#N/A,#N/A,FALSE,"COVER1.XLS ";#N/A,#N/A,FALSE,"RACT1.XLS";#N/A,#N/A,FALSE,"RACT2.XLS";#N/A,#N/A,FALSE,"ECCMP";#N/A,#N/A,FALSE,"WELDER.XLS"}</definedName>
    <definedName name="CURVE" hidden="1">{#N/A,#N/A,FALSE,"COVER1.XLS ";#N/A,#N/A,FALSE,"RACT1.XLS";#N/A,#N/A,FALSE,"RACT2.XLS";#N/A,#N/A,FALSE,"ECCMP";#N/A,#N/A,FALSE,"WELDER.XLS"}</definedName>
    <definedName name="CustFY03">#REF!</definedName>
    <definedName name="cwipcaprate1">'[29]Input Sheet'!$D$213</definedName>
    <definedName name="cwipcaprate2">'[29]Input Sheet'!$E$213</definedName>
    <definedName name="cwipcaprate3">'[29]Input Sheet'!$F$213</definedName>
    <definedName name="D">#N/A</definedName>
    <definedName name="D_T">'[37]Discom Details'!$F$721</definedName>
    <definedName name="Data">#REF!</definedName>
    <definedName name="Data1">#REF!</definedName>
    <definedName name="DATA10">#REF!</definedName>
    <definedName name="DATA11">#REF!</definedName>
    <definedName name="DATA12">#REF!</definedName>
    <definedName name="DATA13">#REF!</definedName>
    <definedName name="DATA14">#REF!</definedName>
    <definedName name="DATA15">#REF!</definedName>
    <definedName name="DATA16">#REF!</definedName>
    <definedName name="DATA19">#REF!</definedName>
    <definedName name="Data2">#REF!</definedName>
    <definedName name="DATA20">#REF!</definedName>
    <definedName name="DATA3">#REF!</definedName>
    <definedName name="DATA4">#REF!</definedName>
    <definedName name="DATA5">#REF!</definedName>
    <definedName name="DATA6">#REF!</definedName>
    <definedName name="DATA7">#REF!</definedName>
    <definedName name="DATA8">#REF!</definedName>
    <definedName name="DATA9">#REF!</definedName>
    <definedName name="dataarea">#REF!</definedName>
    <definedName name="_xlnm.Database">#REF!</definedName>
    <definedName name="DateTimeStamp">#REF!</definedName>
    <definedName name="DB_EDiv">#REF!</definedName>
    <definedName name="DB_PDist">[38]Admin!$B$9:$BV$78</definedName>
    <definedName name="DB_PDiv">[39]Admin!$B$92:$AU$108</definedName>
    <definedName name="DBFY03">#REF!</definedName>
    <definedName name="dbn_assts">[40]Sheet1!$A$1508:$Q$1541</definedName>
    <definedName name="dcd">#REF!</definedName>
    <definedName name="dd">#REF!</definedName>
    <definedName name="DDDD">#REF!</definedName>
    <definedName name="dddddddddddddd">#REF!</definedName>
    <definedName name="dddddddddddddddddddd">#REF!</definedName>
    <definedName name="ddddddddfffff">#REF!</definedName>
    <definedName name="ddffffff">#REF!</definedName>
    <definedName name="DdPF">#REF!</definedName>
    <definedName name="Debtors">#REF!</definedName>
    <definedName name="Demographic_data">#REF!</definedName>
    <definedName name="DER" localSheetId="3" hidden="1">{#N/A,#N/A,FALSE,"COVER.XLS";#N/A,#N/A,FALSE,"RACT1.XLS";#N/A,#N/A,FALSE,"RACT2.XLS";#N/A,#N/A,FALSE,"ECCMP";#N/A,#N/A,FALSE,"WELDER.XLS"}</definedName>
    <definedName name="DER" hidden="1">{#N/A,#N/A,FALSE,"COVER.XLS";#N/A,#N/A,FALSE,"RACT1.XLS";#N/A,#N/A,FALSE,"RACT2.XLS";#N/A,#N/A,FALSE,"ECCMP";#N/A,#N/A,FALSE,"WELDER.XLS"}</definedName>
    <definedName name="DERC" localSheetId="3" hidden="1">{#N/A,#N/A,FALSE,"COVER1.XLS ";#N/A,#N/A,FALSE,"RACT1.XLS";#N/A,#N/A,FALSE,"RACT2.XLS";#N/A,#N/A,FALSE,"ECCMP";#N/A,#N/A,FALSE,"WELDER.XLS"}</definedName>
    <definedName name="DERC" hidden="1">{#N/A,#N/A,FALSE,"COVER1.XLS ";#N/A,#N/A,FALSE,"RACT1.XLS";#N/A,#N/A,FALSE,"RACT2.XLS";#N/A,#N/A,FALSE,"ECCMP";#N/A,#N/A,FALSE,"WELDER.XLS"}</definedName>
    <definedName name="DETAILS1_ADDRESS" hidden="1">[41]XLR_NoRangeSheet!$C$7</definedName>
    <definedName name="DETAILS1_FINYEAR" hidden="1">[41]XLR_NoRangeSheet!$F$7</definedName>
    <definedName name="DETAILS1_PFNO" hidden="1">[41]XLR_NoRangeSheet!$D$7</definedName>
    <definedName name="DETAILS2_AC21RATE" hidden="1">[41]XLR_NoRangeSheet!$F$8</definedName>
    <definedName name="DETAILS2_AC22RATE" hidden="1">[41]XLR_NoRangeSheet!$G$8</definedName>
    <definedName name="DETAILS2_CNT" hidden="1">[41]XLR_NoRangeSheet!$C$8</definedName>
    <definedName name="DETAILS2_EMPRATE" hidden="1">[41]XLR_NoRangeSheet!$E$8</definedName>
    <definedName name="DETAILS2_SATRATE" hidden="1">[41]XLR_NoRangeSheet!$D$8</definedName>
    <definedName name="DETAILS2_TOT" hidden="1">[41]XLR_NoRangeSheet!$B$8</definedName>
    <definedName name="Device">[42]list!$F$2:$F$26</definedName>
    <definedName name="df" localSheetId="3" hidden="1">{#N/A,#N/A,FALSE,"Pipg_cover";#N/A,#N/A,FALSE,"Pipe-mat";#N/A,#N/A,FALSE,"piplqd";#N/A,#N/A,FALSE,"planload";#N/A,#N/A,FALSE,"pipload";#N/A,#N/A,FALSE,"cumic";#N/A,#N/A,FALSE,"cumliq";#N/A,#N/A,FALSE,"cumcont";#N/A,#N/A,FALSE,"contmonth";"PLAN",#N/A,FALSE,"oresreqsum";"GRA1",#N/A,FALSE,"oresreqsum";"GRA2",#N/A,FALSE,"oresreqsum";#N/A,#N/A,FALSE,"welders";"PLAN",#N/A,FALSE,"eccsum";"GRA1",#N/A,FALSE,"eccsum";"GRA2",#N/A,FALSE,"eccsum";"PLAN",#N/A,FALSE,"dodsalsum";"grap1",#N/A,FALSE,"dodsalsum";"graph2",#N/A,FALSE,"dodsalsum";"PLAN",#N/A,FALSE,"b&amp;rsum";"graph1",#N/A,FALSE,"b&amp;rsum";"graph2",#N/A,FALSE,"b&amp;rsum";"PLAN",#N/A,FALSE,"petronsum";"graph1",#N/A,FALSE,"petronsum";"graph2",#N/A,FALSE,"petronsum";"PLAN",#N/A,FALSE,"gdcsum";"graph1",#N/A,FALSE,"gdcsum";"graph2",#N/A,FALSE,"gdcsum";#N/A,#N/A,FALSE,"ubelsum";"PLAN",#N/A,FALSE,"othersum";"GRA1",#N/A,FALSE,"othersum";"GRA2",#N/A,FALSE,"othersum"}</definedName>
    <definedName name="df" hidden="1">{#N/A,#N/A,FALSE,"Pipg_cover";#N/A,#N/A,FALSE,"Pipe-mat";#N/A,#N/A,FALSE,"piplqd";#N/A,#N/A,FALSE,"planload";#N/A,#N/A,FALSE,"pipload";#N/A,#N/A,FALSE,"cumic";#N/A,#N/A,FALSE,"cumliq";#N/A,#N/A,FALSE,"cumcont";#N/A,#N/A,FALSE,"contmonth";"PLAN",#N/A,FALSE,"oresreqsum";"GRA1",#N/A,FALSE,"oresreqsum";"GRA2",#N/A,FALSE,"oresreqsum";#N/A,#N/A,FALSE,"welders";"PLAN",#N/A,FALSE,"eccsum";"GRA1",#N/A,FALSE,"eccsum";"GRA2",#N/A,FALSE,"eccsum";"PLAN",#N/A,FALSE,"dodsalsum";"grap1",#N/A,FALSE,"dodsalsum";"graph2",#N/A,FALSE,"dodsalsum";"PLAN",#N/A,FALSE,"b&amp;rsum";"graph1",#N/A,FALSE,"b&amp;rsum";"graph2",#N/A,FALSE,"b&amp;rsum";"PLAN",#N/A,FALSE,"petronsum";"graph1",#N/A,FALSE,"petronsum";"graph2",#N/A,FALSE,"petronsum";"PLAN",#N/A,FALSE,"gdcsum";"graph1",#N/A,FALSE,"gdcsum";"graph2",#N/A,FALSE,"gdcsum";#N/A,#N/A,FALSE,"ubelsum";"PLAN",#N/A,FALSE,"othersum";"GRA1",#N/A,FALSE,"othersum";"GRA2",#N/A,FALSE,"othersum"}</definedName>
    <definedName name="dfdsfd">#REF!</definedName>
    <definedName name="dgfgfd" localSheetId="3" hidden="1">{#N/A,#N/A,FALSE,"COVER.XLS";#N/A,#N/A,FALSE,"RACT1.XLS";#N/A,#N/A,FALSE,"RACT2.XLS";#N/A,#N/A,FALSE,"ECCMP";#N/A,#N/A,FALSE,"WELDER.XLS"}</definedName>
    <definedName name="dgfgfd" hidden="1">{#N/A,#N/A,FALSE,"COVER.XLS";#N/A,#N/A,FALSE,"RACT1.XLS";#N/A,#N/A,FALSE,"RACT2.XLS";#N/A,#N/A,FALSE,"ECCMP";#N/A,#N/A,FALSE,"WELDER.XLS"}</definedName>
    <definedName name="Discom1F1">#REF!</definedName>
    <definedName name="Discom1F2">#REF!</definedName>
    <definedName name="Discom1F3">#REF!</definedName>
    <definedName name="Discom1F4">#REF!</definedName>
    <definedName name="Discom1F6">#REF!</definedName>
    <definedName name="discom1s">#REF!</definedName>
    <definedName name="Discom2F1">#REF!</definedName>
    <definedName name="Discom2F2">#REF!</definedName>
    <definedName name="Discom2F3">#REF!</definedName>
    <definedName name="Discom2F4">#REF!</definedName>
    <definedName name="Discom2F6">#REF!</definedName>
    <definedName name="DIV">#REF!</definedName>
    <definedName name="DivTB">#REF!</definedName>
    <definedName name="dom">#REF!</definedName>
    <definedName name="dpc">'[43]dpc cost'!$D$1</definedName>
    <definedName name="dr" localSheetId="3" hidden="1">{#N/A,#N/A,FALSE,"COVER1.XLS ";#N/A,#N/A,FALSE,"RACT1.XLS";#N/A,#N/A,FALSE,"RACT2.XLS";#N/A,#N/A,FALSE,"ECCMP";#N/A,#N/A,FALSE,"WELDER.XLS"}</definedName>
    <definedName name="dr" hidden="1">{#N/A,#N/A,FALSE,"COVER1.XLS ";#N/A,#N/A,FALSE,"RACT1.XLS";#N/A,#N/A,FALSE,"RACT2.XLS";#N/A,#N/A,FALSE,"ECCMP";#N/A,#N/A,FALSE,"WELDER.XLS"}</definedName>
    <definedName name="ds" localSheetId="3" hidden="1">{#N/A,#N/A,FALSE,"1.1";#N/A,#N/A,FALSE,"1.1a";#N/A,#N/A,FALSE,"1.1b";#N/A,#N/A,FALSE,"1.1c";#N/A,#N/A,FALSE,"1.1e";#N/A,#N/A,FALSE,"1.1f";#N/A,#N/A,FALSE,"1.1g";#N/A,#N/A,FALSE,"1.1h_T";#N/A,#N/A,FALSE,"1.1h_D";#N/A,#N/A,FALSE,"1.2";#N/A,#N/A,FALSE,"1.3";#N/A,#N/A,FALSE,"1.3b";#N/A,#N/A,FALSE,"1.4";#N/A,#N/A,FALSE,"1.5";#N/A,#N/A,FALSE,"1.6";#N/A,#N/A,FALSE,"2.1";#N/A,#N/A,FALSE,"SOD";#N/A,#N/A,FALSE,"OL";#N/A,#N/A,FALSE,"CF"}</definedName>
    <definedName name="ds" hidden="1">{#N/A,#N/A,FALSE,"1.1";#N/A,#N/A,FALSE,"1.1a";#N/A,#N/A,FALSE,"1.1b";#N/A,#N/A,FALSE,"1.1c";#N/A,#N/A,FALSE,"1.1e";#N/A,#N/A,FALSE,"1.1f";#N/A,#N/A,FALSE,"1.1g";#N/A,#N/A,FALSE,"1.1h_T";#N/A,#N/A,FALSE,"1.1h_D";#N/A,#N/A,FALSE,"1.2";#N/A,#N/A,FALSE,"1.3";#N/A,#N/A,FALSE,"1.3b";#N/A,#N/A,FALSE,"1.4";#N/A,#N/A,FALSE,"1.5";#N/A,#N/A,FALSE,"1.6";#N/A,#N/A,FALSE,"2.1";#N/A,#N/A,FALSE,"SOD";#N/A,#N/A,FALSE,"OL";#N/A,#N/A,FALSE,"CF"}</definedName>
    <definedName name="dsds">#REF!</definedName>
    <definedName name="dt" localSheetId="3" hidden="1">{#N/A,#N/A,FALSE,"COVER1.XLS ";#N/A,#N/A,FALSE,"RACT1.XLS";#N/A,#N/A,FALSE,"RACT2.XLS";#N/A,#N/A,FALSE,"ECCMP";#N/A,#N/A,FALSE,"WELDER.XLS"}</definedName>
    <definedName name="dt" hidden="1">{#N/A,#N/A,FALSE,"COVER1.XLS ";#N/A,#N/A,FALSE,"RACT1.XLS";#N/A,#N/A,FALSE,"RACT2.XLS";#N/A,#N/A,FALSE,"ECCMP";#N/A,#N/A,FALSE,"WELDER.XLS"}</definedName>
    <definedName name="E_315MVA_Addl_Page1">#REF!</definedName>
    <definedName name="E_315MVA_Addl_Page2">#REF!</definedName>
    <definedName name="ED">#REF!</definedName>
    <definedName name="End_Bal">#REF!</definedName>
    <definedName name="Energy_sales">#REF!</definedName>
    <definedName name="Engg" localSheetId="3" hidden="1">{#N/A,#N/A,FALSE,"COVER.XLS";#N/A,#N/A,FALSE,"RACT1.XLS";#N/A,#N/A,FALSE,"RACT2.XLS";#N/A,#N/A,FALSE,"ECCMP";#N/A,#N/A,FALSE,"WELDER.XLS"}</definedName>
    <definedName name="Engg" hidden="1">{#N/A,#N/A,FALSE,"COVER.XLS";#N/A,#N/A,FALSE,"RACT1.XLS";#N/A,#N/A,FALSE,"RACT2.XLS";#N/A,#N/A,FALSE,"ECCMP";#N/A,#N/A,FALSE,"WELDER.XLS"}</definedName>
    <definedName name="EnPF">#REF!</definedName>
    <definedName name="Ensuing">'[44]Licensee Information'!$G$23</definedName>
    <definedName name="ER" localSheetId="3"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ER"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erer" localSheetId="3" hidden="1">{#N/A,#N/A,TRUE,"Cross Checks";#N/A,#N/A,TRUE,"Balance Sheet";#N/A,#N/A,TRUE,"Share Capital &amp; Premium";#N/A,#N/A,TRUE,"Reserves";#N/A,#N/A,TRUE,"Minority Interests";#N/A,#N/A,TRUE,"Profit &amp; Loss";#N/A,#N/A,TRUE,"Sales";#N/A,#N/A,TRUE,"Cost of Sales";#N/A,#N/A,TRUE,"Admin";#N/A,#N/A,TRUE,"Other Income";#N/A,#N/A,TRUE,"Interest";#N/A,#N/A,TRUE,"Tangible Assets";#N/A,#N/A,TRUE,"Goodwill";#N/A,#N/A,TRUE,"Investments";#N/A,#N/A,TRUE,"Stocks";#N/A,#N/A,TRUE,"Debtors";#N/A,#N/A,TRUE,"Cash&amp;Loans";#N/A,#N/A,TRUE,"Creditors";#N/A,#N/A,TRUE,"Provisions";#N/A,#N/A,TRUE,"Lease Commitments";#N/A,#N/A,TRUE,"Analysis Tables";#N/A,#N/A,TRUE,"Tax";#N/A,#N/A,TRUE,"Intercompany";#N/A,#N/A,TRUE,"Cash_Flow";#N/A,#N/A,TRUE,"Cash Flow Back up";#N/A,#N/A,TRUE,"Acq-Dis B'Sheet"}</definedName>
    <definedName name="erer" hidden="1">{#N/A,#N/A,TRUE,"Cross Checks";#N/A,#N/A,TRUE,"Balance Sheet";#N/A,#N/A,TRUE,"Share Capital &amp; Premium";#N/A,#N/A,TRUE,"Reserves";#N/A,#N/A,TRUE,"Minority Interests";#N/A,#N/A,TRUE,"Profit &amp; Loss";#N/A,#N/A,TRUE,"Sales";#N/A,#N/A,TRUE,"Cost of Sales";#N/A,#N/A,TRUE,"Admin";#N/A,#N/A,TRUE,"Other Income";#N/A,#N/A,TRUE,"Interest";#N/A,#N/A,TRUE,"Tangible Assets";#N/A,#N/A,TRUE,"Goodwill";#N/A,#N/A,TRUE,"Investments";#N/A,#N/A,TRUE,"Stocks";#N/A,#N/A,TRUE,"Debtors";#N/A,#N/A,TRUE,"Cash&amp;Loans";#N/A,#N/A,TRUE,"Creditors";#N/A,#N/A,TRUE,"Provisions";#N/A,#N/A,TRUE,"Lease Commitments";#N/A,#N/A,TRUE,"Analysis Tables";#N/A,#N/A,TRUE,"Tax";#N/A,#N/A,TRUE,"Intercompany";#N/A,#N/A,TRUE,"Cash_Flow";#N/A,#N/A,TRUE,"Cash Flow Back up";#N/A,#N/A,TRUE,"Acq-Dis B'Sheet"}</definedName>
    <definedName name="Error_Types">#REF!</definedName>
    <definedName name="Excel_BuiltIn_Print_Area_1_1">#REF!</definedName>
    <definedName name="Excel_BuiltIn_Print_Area_10">#REF!</definedName>
    <definedName name="Excel_BuiltIn_Print_Area_12_1">#REF!</definedName>
    <definedName name="Excel_BuiltIn_Print_Area_12_1_1">#REF!</definedName>
    <definedName name="Excel_BuiltIn_Print_Area_12_1_1_1">#REF!</definedName>
    <definedName name="Excel_BuiltIn_Print_Area_12_1_1_1_1">#REF!</definedName>
    <definedName name="Excel_BuiltIn_Print_Area_12_1_1_1_1_1">#REF!</definedName>
    <definedName name="Excel_BuiltIn_Print_Area_17_1">#REF!</definedName>
    <definedName name="Excel_BuiltIn_Print_Area_2">#REF!</definedName>
    <definedName name="Excel_BuiltIn_Print_Area_2_1">#REF!</definedName>
    <definedName name="Excel_BuiltIn_Print_Area_2_1_1">#REF!</definedName>
    <definedName name="Excel_BuiltIn_Print_Area_2_1_1_1">#REF!</definedName>
    <definedName name="Excel_BuiltIn_Print_Area_2_1_1_1_1">#REF!</definedName>
    <definedName name="Excel_BuiltIn_Print_Area_2_1_1_1_1_1">#REF!</definedName>
    <definedName name="Excel_BuiltIn_Print_Area_20">#REF!</definedName>
    <definedName name="Excel_BuiltIn_Print_Area_5_1">#REF!</definedName>
    <definedName name="Excel_BuiltIn_Print_Area_5_1_1">#REF!</definedName>
    <definedName name="Excel_BuiltIn_Print_Area_5_1_1_1">#REF!</definedName>
    <definedName name="Excel_BuiltIn_Print_Area_5_1_1_1_1">#REF!</definedName>
    <definedName name="Excel_BuiltIn_Print_Area_5_1_1_1_1_1">#REF!</definedName>
    <definedName name="Excel_BuiltIn_Print_Area_7_1">#REF!</definedName>
    <definedName name="Excel_BuiltIn_Print_Area_7_1_1">#REF!</definedName>
    <definedName name="Excel_BuiltIn_Print_Area_7_1_1_1">#REF!</definedName>
    <definedName name="Excel_BuiltIn_Print_Area_7_1_1_1_1">#REF!</definedName>
    <definedName name="Excel_BuiltIn_Print_Area_7_1_1_1_1_1">#REF!</definedName>
    <definedName name="Extra_Pay">#REF!</definedName>
    <definedName name="_xlnm.Extract">[1]DLC!$GS$307:$HF$322</definedName>
    <definedName name="f">#REF!</definedName>
    <definedName name="fact">#REF!</definedName>
    <definedName name="fco">[45]fco!$B$1:$AF$1</definedName>
    <definedName name="fdksldls">#REF!</definedName>
    <definedName name="fekfjlm">#REF!</definedName>
    <definedName name="ff">#REF!</definedName>
    <definedName name="fffff">#REF!</definedName>
    <definedName name="fg">[46]Index!$A$5</definedName>
    <definedName name="fkkfkfkedf">#REF!</definedName>
    <definedName name="fsadgagaf" hidden="1">#REF!</definedName>
    <definedName name="ft" localSheetId="3" hidden="1">{#N/A,#N/A,FALSE,"COVER.XLS";#N/A,#N/A,FALSE,"RACT1.XLS";#N/A,#N/A,FALSE,"RACT2.XLS";#N/A,#N/A,FALSE,"ECCMP";#N/A,#N/A,FALSE,"WELDER.XLS"}</definedName>
    <definedName name="ft" hidden="1">{#N/A,#N/A,FALSE,"COVER.XLS";#N/A,#N/A,FALSE,"RACT1.XLS";#N/A,#N/A,FALSE,"RACT2.XLS";#N/A,#N/A,FALSE,"ECCMP";#N/A,#N/A,FALSE,"WELDER.XLS"}</definedName>
    <definedName name="Fuel_Exp_CY">#REF!</definedName>
    <definedName name="Fuel_Exp_EY">#REF!</definedName>
    <definedName name="Fuel_Exp_PY">#REF!</definedName>
    <definedName name="Full_Print">#REF!</definedName>
    <definedName name="g">#REF!</definedName>
    <definedName name="GENPUF">'[12]Executive Summary -Thermal'!$A$4:$H$161</definedName>
    <definedName name="GGFBGHJHDJJHJ">[6]Newabstract!#REF!</definedName>
    <definedName name="ggg">#REF!</definedName>
    <definedName name="gggggggg">#REF!</definedName>
    <definedName name="GH">'[2]STN WISE EMR'!#REF!</definedName>
    <definedName name="ghdgjh" hidden="1">#REF!</definedName>
    <definedName name="ghhhghhh">[11]DEMFIXLD!$A$1:$E$205</definedName>
    <definedName name="gjjjj">#REF!</definedName>
    <definedName name="GRBLOCK">#REF!</definedName>
    <definedName name="group" localSheetId="3" hidden="1">{#N/A,#N/A,TRUE,"Cross Checks";#N/A,#N/A,TRUE,"Balance Sheet";#N/A,#N/A,TRUE,"Share Capital &amp; Premium";#N/A,#N/A,TRUE,"Reserves";#N/A,#N/A,TRUE,"Minority Interests";#N/A,#N/A,TRUE,"Profit &amp; Loss";#N/A,#N/A,TRUE,"Sales";#N/A,#N/A,TRUE,"Cost of Sales";#N/A,#N/A,TRUE,"Admin";#N/A,#N/A,TRUE,"Other Income";#N/A,#N/A,TRUE,"Interest";#N/A,#N/A,TRUE,"Tangible Assets";#N/A,#N/A,TRUE,"Goodwill";#N/A,#N/A,TRUE,"Investments";#N/A,#N/A,TRUE,"Stocks";#N/A,#N/A,TRUE,"Debtors";#N/A,#N/A,TRUE,"Cash&amp;Loans";#N/A,#N/A,TRUE,"Creditors";#N/A,#N/A,TRUE,"Provisions";#N/A,#N/A,TRUE,"Lease Commitments";#N/A,#N/A,TRUE,"Analysis Tables";#N/A,#N/A,TRUE,"Tax";#N/A,#N/A,TRUE,"Intercompany";#N/A,#N/A,TRUE,"Cash_Flow";#N/A,#N/A,TRUE,"Cash Flow Back up";#N/A,#N/A,TRUE,"Acq-Dis B'Sheet"}</definedName>
    <definedName name="group" hidden="1">{#N/A,#N/A,TRUE,"Cross Checks";#N/A,#N/A,TRUE,"Balance Sheet";#N/A,#N/A,TRUE,"Share Capital &amp; Premium";#N/A,#N/A,TRUE,"Reserves";#N/A,#N/A,TRUE,"Minority Interests";#N/A,#N/A,TRUE,"Profit &amp; Loss";#N/A,#N/A,TRUE,"Sales";#N/A,#N/A,TRUE,"Cost of Sales";#N/A,#N/A,TRUE,"Admin";#N/A,#N/A,TRUE,"Other Income";#N/A,#N/A,TRUE,"Interest";#N/A,#N/A,TRUE,"Tangible Assets";#N/A,#N/A,TRUE,"Goodwill";#N/A,#N/A,TRUE,"Investments";#N/A,#N/A,TRUE,"Stocks";#N/A,#N/A,TRUE,"Debtors";#N/A,#N/A,TRUE,"Cash&amp;Loans";#N/A,#N/A,TRUE,"Creditors";#N/A,#N/A,TRUE,"Provisions";#N/A,#N/A,TRUE,"Lease Commitments";#N/A,#N/A,TRUE,"Analysis Tables";#N/A,#N/A,TRUE,"Tax";#N/A,#N/A,TRUE,"Intercompany";#N/A,#N/A,TRUE,"Cash_Flow";#N/A,#N/A,TRUE,"Cash Flow Back up";#N/A,#N/A,TRUE,"Acq-Dis B'Sheet"}</definedName>
    <definedName name="gurmeet" localSheetId="3" hidden="1">{#N/A,#N/A,FALSE,"COVER.XLS";#N/A,#N/A,FALSE,"RACT1.XLS";#N/A,#N/A,FALSE,"RACT2.XLS";#N/A,#N/A,FALSE,"ECCMP";#N/A,#N/A,FALSE,"WELDER.XLS"}</definedName>
    <definedName name="gurmeet" hidden="1">{#N/A,#N/A,FALSE,"COVER.XLS";#N/A,#N/A,FALSE,"RACT1.XLS";#N/A,#N/A,FALSE,"RACT2.XLS";#N/A,#N/A,FALSE,"ECCMP";#N/A,#N/A,FALSE,"WELDER.XLS"}</definedName>
    <definedName name="h">'[47]04REL'!#REF!</definedName>
    <definedName name="hdgfahsgfh">#REF!</definedName>
    <definedName name="Header_Row">ROW(#REF!)</definedName>
    <definedName name="HFOHSD">'[12]Executive Summary -Thermal'!$A$4:$H$96</definedName>
    <definedName name="HGHGHGHGH" hidden="1">#REF!</definedName>
    <definedName name="hhhhhhhhfff">#REF!</definedName>
    <definedName name="hhhhhhhhhhhhhhhhhh">#REF!</definedName>
    <definedName name="hj">#REF!</definedName>
    <definedName name="Horizontal_Not_Selected">#REF!</definedName>
    <definedName name="hundred">[35]General!$A$3</definedName>
    <definedName name="HV2LF">#REF!</definedName>
    <definedName name="HV2PF">#REF!</definedName>
    <definedName name="i">'[25]04REL'!#REF!</definedName>
    <definedName name="II" localSheetId="3"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II"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IN">[1]DLC!$GS$2:$HF$22</definedName>
    <definedName name="IND">#REF!</definedName>
    <definedName name="inflationrate">'[29]Input Sheet'!$C$4</definedName>
    <definedName name="InputPO">#REF!</definedName>
    <definedName name="INT" localSheetId="3" hidden="1">{#N/A,#N/A,FALSE,"1.1";#N/A,#N/A,FALSE,"1.1a";#N/A,#N/A,FALSE,"1.1b";#N/A,#N/A,FALSE,"1.1c";#N/A,#N/A,FALSE,"1.1e";#N/A,#N/A,FALSE,"1.1f";#N/A,#N/A,FALSE,"1.1g";#N/A,#N/A,FALSE,"1.1h_T";#N/A,#N/A,FALSE,"1.1h_D";#N/A,#N/A,FALSE,"1.2";#N/A,#N/A,FALSE,"1.3";#N/A,#N/A,FALSE,"1.3b";#N/A,#N/A,FALSE,"1.4";#N/A,#N/A,FALSE,"1.5";#N/A,#N/A,FALSE,"1.6";#N/A,#N/A,FALSE,"2.1";#N/A,#N/A,FALSE,"SOD";#N/A,#N/A,FALSE,"OL";#N/A,#N/A,FALSE,"CF"}</definedName>
    <definedName name="INT" hidden="1">{#N/A,#N/A,FALSE,"1.1";#N/A,#N/A,FALSE,"1.1a";#N/A,#N/A,FALSE,"1.1b";#N/A,#N/A,FALSE,"1.1c";#N/A,#N/A,FALSE,"1.1e";#N/A,#N/A,FALSE,"1.1f";#N/A,#N/A,FALSE,"1.1g";#N/A,#N/A,FALSE,"1.1h_T";#N/A,#N/A,FALSE,"1.1h_D";#N/A,#N/A,FALSE,"1.2";#N/A,#N/A,FALSE,"1.3";#N/A,#N/A,FALSE,"1.3b";#N/A,#N/A,FALSE,"1.4";#N/A,#N/A,FALSE,"1.5";#N/A,#N/A,FALSE,"1.6";#N/A,#N/A,FALSE,"2.1";#N/A,#N/A,FALSE,"SOD";#N/A,#N/A,FALSE,"OL";#N/A,#N/A,FALSE,"CF"}</definedName>
    <definedName name="interest" localSheetId="3"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interest"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Interest_Rate">#REF!</definedName>
    <definedName name="Intt_Charge_cY" localSheetId="3">#REF!,#REF!</definedName>
    <definedName name="Intt_Charge_cY">#REF!,#REF!</definedName>
    <definedName name="Intt_Charge_cy_1">'[48]A 3.7'!$H$35,'[48]A 3.7'!$H$44</definedName>
    <definedName name="Intt_Charge_eY">#REF!,#REF!</definedName>
    <definedName name="Intt_Charge_ey_1">'[48]A 3.7'!$I$35,'[48]A 3.7'!$I$44</definedName>
    <definedName name="Intt_Charge_PY">#REF!,#REF!</definedName>
    <definedName name="Intt_Charge_py_1">'[48]A 3.7'!$G$35,'[48]A 3.7'!$G$44</definedName>
    <definedName name="Investment_Plan">#REF!,#REF!</definedName>
    <definedName name="J">#REF!</definedName>
    <definedName name="jai" localSheetId="3"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jai"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jjkkkkk">[9]DEMFIXLD!$A$1:$E$205</definedName>
    <definedName name="june" hidden="1">#REF!</definedName>
    <definedName name="JV10Group_944">#REF!</definedName>
    <definedName name="JV14Group_944">#REF!</definedName>
    <definedName name="K">#REF!</definedName>
    <definedName name="K2000_">#N/A</definedName>
    <definedName name="KEII">'[12]Executive Summary -Thermal'!$H$4:$I$31</definedName>
    <definedName name="KEIIU">'[12]Executive Summary -Thermal'!$A$4:$F$31</definedName>
    <definedName name="KIKIKI">#REF!</definedName>
    <definedName name="kil">#REF!</definedName>
    <definedName name="kj" localSheetId="3"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kj"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kkfkfkfk">#REF!</definedName>
    <definedName name="kkk">#REF!</definedName>
    <definedName name="kkkk">#REF!</definedName>
    <definedName name="kkkkkkk">#REF!</definedName>
    <definedName name="kskk" localSheetId="3" hidden="1">{#N/A,#N/A,FALSE,"COVER.XLS";#N/A,#N/A,FALSE,"RACT1.XLS";#N/A,#N/A,FALSE,"RACT2.XLS";#N/A,#N/A,FALSE,"ECCMP";#N/A,#N/A,FALSE,"WELDER.XLS"}</definedName>
    <definedName name="kskk" hidden="1">{#N/A,#N/A,FALSE,"COVER.XLS";#N/A,#N/A,FALSE,"RACT1.XLS";#N/A,#N/A,FALSE,"RACT2.XLS";#N/A,#N/A,FALSE,"ECCMP";#N/A,#N/A,FALSE,"WELDER.XLS"}</definedName>
    <definedName name="kvs" localSheetId="3" hidden="1">{#N/A,#N/A,FALSE,"COVER1.XLS ";#N/A,#N/A,FALSE,"RACT1.XLS";#N/A,#N/A,FALSE,"RACT2.XLS";#N/A,#N/A,FALSE,"ECCMP";#N/A,#N/A,FALSE,"WELDER.XLS"}</definedName>
    <definedName name="kvs" hidden="1">{#N/A,#N/A,FALSE,"COVER1.XLS ";#N/A,#N/A,FALSE,"RACT1.XLS";#N/A,#N/A,FALSE,"RACT2.XLS";#N/A,#N/A,FALSE,"ECCMP";#N/A,#N/A,FALSE,"WELDER.XLS"}</definedName>
    <definedName name="kW">#REF!</definedName>
    <definedName name="l">#REF!</definedName>
    <definedName name="Last_Row">#N/A</definedName>
    <definedName name="LEVEL">#REF!</definedName>
    <definedName name="Li">'[36]Licensee Information'!$F$33</definedName>
    <definedName name="List1">'[49]UGVCL_Historical Data'!$AL$4:$AL$6</definedName>
    <definedName name="ListOfSuperCriticalEquipment">#REF!</definedName>
    <definedName name="Live_Integrity">[50]Inputs!#REF!</definedName>
    <definedName name="lk" localSheetId="3"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lk"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lll" localSheetId="3" hidden="1">{#N/A,#N/A,FALSE,"Pipg_cover";#N/A,#N/A,FALSE,"Pipe-mat";#N/A,#N/A,FALSE,"piplqd";#N/A,#N/A,FALSE,"planload";#N/A,#N/A,FALSE,"pipload";#N/A,#N/A,FALSE,"cumic";#N/A,#N/A,FALSE,"cumliq";#N/A,#N/A,FALSE,"cumcont";#N/A,#N/A,FALSE,"contmonth";"PLAN",#N/A,FALSE,"oresreqsum";"GRA1",#N/A,FALSE,"oresreqsum";"GRA2",#N/A,FALSE,"oresreqsum";#N/A,#N/A,FALSE,"welders";"PLAN",#N/A,FALSE,"eccsum";"GRA1",#N/A,FALSE,"eccsum";"GRA2",#N/A,FALSE,"eccsum";"PLAN",#N/A,FALSE,"dodsalsum";"grap1",#N/A,FALSE,"dodsalsum";"graph2",#N/A,FALSE,"dodsalsum";"PLAN",#N/A,FALSE,"b&amp;rsum";"graph1",#N/A,FALSE,"b&amp;rsum";"graph2",#N/A,FALSE,"b&amp;rsum";"PLAN",#N/A,FALSE,"petronsum";"graph1",#N/A,FALSE,"petronsum";"graph2",#N/A,FALSE,"petronsum";"PLAN",#N/A,FALSE,"gdcsum";"graph1",#N/A,FALSE,"gdcsum";"graph2",#N/A,FALSE,"gdcsum";#N/A,#N/A,FALSE,"ubelsum";"PLAN",#N/A,FALSE,"othersum";"GRA1",#N/A,FALSE,"othersum";"GRA2",#N/A,FALSE,"othersum"}</definedName>
    <definedName name="lll" hidden="1">{#N/A,#N/A,FALSE,"Pipg_cover";#N/A,#N/A,FALSE,"Pipe-mat";#N/A,#N/A,FALSE,"piplqd";#N/A,#N/A,FALSE,"planload";#N/A,#N/A,FALSE,"pipload";#N/A,#N/A,FALSE,"cumic";#N/A,#N/A,FALSE,"cumliq";#N/A,#N/A,FALSE,"cumcont";#N/A,#N/A,FALSE,"contmonth";"PLAN",#N/A,FALSE,"oresreqsum";"GRA1",#N/A,FALSE,"oresreqsum";"GRA2",#N/A,FALSE,"oresreqsum";#N/A,#N/A,FALSE,"welders";"PLAN",#N/A,FALSE,"eccsum";"GRA1",#N/A,FALSE,"eccsum";"GRA2",#N/A,FALSE,"eccsum";"PLAN",#N/A,FALSE,"dodsalsum";"grap1",#N/A,FALSE,"dodsalsum";"graph2",#N/A,FALSE,"dodsalsum";"PLAN",#N/A,FALSE,"b&amp;rsum";"graph1",#N/A,FALSE,"b&amp;rsum";"graph2",#N/A,FALSE,"b&amp;rsum";"PLAN",#N/A,FALSE,"petronsum";"graph1",#N/A,FALSE,"petronsum";"graph2",#N/A,FALSE,"petronsum";"PLAN",#N/A,FALSE,"gdcsum";"graph1",#N/A,FALSE,"gdcsum";"graph2",#N/A,FALSE,"gdcsum";#N/A,#N/A,FALSE,"ubelsum";"PLAN",#N/A,FALSE,"othersum";"GRA1",#N/A,FALSE,"othersum";"GRA2",#N/A,FALSE,"othersum"}</definedName>
    <definedName name="llll">#REF!</definedName>
    <definedName name="Load_Col_Ind">[34]Sales_Summary!$AC$2</definedName>
    <definedName name="Loan_Amount">#REF!</definedName>
    <definedName name="Loan_Start">#REF!</definedName>
    <definedName name="Loan_Years">#REF!</definedName>
    <definedName name="LOANS__A">#REF!</definedName>
    <definedName name="LOCAL_MYSQL_DATE_FORMAT" localSheetId="2"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4"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5"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6"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7"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1"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3"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tions" localSheetId="3">'[51]Users Authorisations'!#REF!</definedName>
    <definedName name="Locations">'[51]Users Authorisations'!#REF!</definedName>
    <definedName name="Loss" localSheetId="3">#REF!</definedName>
    <definedName name="Loss">#REF!</definedName>
    <definedName name="ltind" localSheetId="3">#REF!</definedName>
    <definedName name="ltind">#REF!</definedName>
    <definedName name="m105." localSheetId="3">#REF!</definedName>
    <definedName name="m105.">#REF!</definedName>
    <definedName name="Mar">#REF!</definedName>
    <definedName name="Master_Integrity">[50]Inputs!#REF!</definedName>
    <definedName name="Master_Signals">[50]Inputs!#REF!</definedName>
    <definedName name="may" hidden="1">#REF!</definedName>
    <definedName name="MEMORNDM">#REF!</definedName>
    <definedName name="MEPE">'[12]Executive Summary -Thermal'!$I$4:$EG$36</definedName>
    <definedName name="mile">[52]oresreqsum!#REF!</definedName>
    <definedName name="mill">#REF!</definedName>
    <definedName name="million">[35]General!$A$6</definedName>
    <definedName name="mmmm">#REF!</definedName>
    <definedName name="mmmmmmmmmmmm">#REF!</definedName>
    <definedName name="MOD">'[12]Executive Summary -Thermal'!$A$162:$H$257</definedName>
    <definedName name="month">[53]Variables!$B$3</definedName>
    <definedName name="month_no">[54]Variables_x!$B$5</definedName>
    <definedName name="month_todo">[54]Variables_x!$B$6</definedName>
    <definedName name="mpwr">#REF!</definedName>
    <definedName name="mRrjkpay_ikoj_dkjiksjs_ku_fy0">#REF!</definedName>
    <definedName name="MTPI">#REF!</definedName>
    <definedName name="N">#REF!</definedName>
    <definedName name="Name_Company">[50]Inputs!$E$140</definedName>
    <definedName name="Name_Model">[50]Inputs!$E$141</definedName>
    <definedName name="Name_Project">[50]Inputs!$E$142</definedName>
    <definedName name="NameBaseCase">#REF!</definedName>
    <definedName name="new" hidden="1">[55]CE!#REF!</definedName>
    <definedName name="NmDivs">#REF!</definedName>
    <definedName name="no" localSheetId="3"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no"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NonDom">#REF!</definedName>
    <definedName name="Nos">#REF!</definedName>
    <definedName name="Nov" localSheetId="3"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Nov"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NPV">#REF!</definedName>
    <definedName name="NPV_Rate">#REF!</definedName>
    <definedName name="Num_Pmt_Per_Year">#REF!</definedName>
    <definedName name="Number_of_Payments" localSheetId="3">MATCH(0.01,End_Bal,-1)+1</definedName>
    <definedName name="Number_of_Payments">MATCH(0.01,End_Bal,-1)+1</definedName>
    <definedName name="o" localSheetId="3">{#N/A,#N/A,FALSE,"Form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o">{#N/A,#N/A,FALSE,"Form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OCT" hidden="1">#REF!</definedName>
    <definedName name="OH">#REF!</definedName>
    <definedName name="oi" localSheetId="3"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oi"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opg">#REF!</definedName>
    <definedName name="opi">#REF!</definedName>
    <definedName name="opz">#REF!</definedName>
    <definedName name="OSCH2">#REF!</definedName>
    <definedName name="OSCH3">#REF!</definedName>
    <definedName name="OSCH4">#REF!</definedName>
    <definedName name="OSCH5">#REF!</definedName>
    <definedName name="OSCH6">#REF!</definedName>
    <definedName name="OSCH7">#REF!</definedName>
    <definedName name="OSCH8">#REF!</definedName>
    <definedName name="p">#REF!</definedName>
    <definedName name="pa" localSheetId="3"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pa"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Pay_Date">#REF!</definedName>
    <definedName name="Pay_Num">#REF!</definedName>
    <definedName name="Payment_Date" localSheetId="2">DATE(YEAR([0]!Loan_Start),MONTH([0]!Loan_Start)+Payment_Number,DAY([0]!Loan_Start))</definedName>
    <definedName name="Payment_Date" localSheetId="4">DATE(YEAR([0]!Loan_Start),MONTH([0]!Loan_Start)+Payment_Number,DAY([0]!Loan_Start))</definedName>
    <definedName name="Payment_Date" localSheetId="5">DATE(YEAR([0]!Loan_Start),MONTH([0]!Loan_Start)+Payment_Number,DAY([0]!Loan_Start))</definedName>
    <definedName name="Payment_Date" localSheetId="6">DATE(YEAR([0]!Loan_Start),MONTH([0]!Loan_Start)+Payment_Number,DAY([0]!Loan_Start))</definedName>
    <definedName name="Payment_Date" localSheetId="7">DATE(YEAR([0]!Loan_Start),MONTH([0]!Loan_Start)+Payment_Number,DAY([0]!Loan_Start))</definedName>
    <definedName name="Payment_Date" localSheetId="1">DATE(YEAR([0]!Loan_Start),MONTH([0]!Loan_Start)+Payment_Number,DAY([0]!Loan_Start))</definedName>
    <definedName name="Payment_Date" localSheetId="3">DATE(YEAR(Loan_Start),MONTH(Loan_Start)+Payment_Number,DAY(Loan_Start))</definedName>
    <definedName name="Payment_Date">DATE(YEAR(Loan_Start),MONTH(Loan_Start)+Payment_Number,DAY(Loan_Start))</definedName>
    <definedName name="pen" localSheetId="3"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pen"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PI">#REF!</definedName>
    <definedName name="Pop_Ratio">#REF!</definedName>
    <definedName name="PP">#REF!</definedName>
    <definedName name="Previous">'[36]Licensee Information'!$F$30</definedName>
    <definedName name="Princ">#REF!</definedName>
    <definedName name="_xlnm.Print_Area" localSheetId="2">Form_A_DISCOM!$B$2:$I$62</definedName>
    <definedName name="_xlnm.Print_Area" localSheetId="4">'Form_A_DISCOM (AEA)'!$B$2:$I$60</definedName>
    <definedName name="_xlnm.Print_Area" localSheetId="5">Form_A_DISCOM_Q2!$B$2:$I$106</definedName>
    <definedName name="_xlnm.Print_Area" localSheetId="6">Form_A_DISCOM_Q3!$B$2:$I$106</definedName>
    <definedName name="_xlnm.Print_Area" localSheetId="7">Form_A_DISCOM_Q4!$B$2:$I$102</definedName>
    <definedName name="_xlnm.Print_Area" localSheetId="0">Form_B_DISCOM!$B$2:$I$60</definedName>
    <definedName name="_xlnm.Print_Area" localSheetId="1">Form_D_DISCOM!$B$2:$I$46</definedName>
    <definedName name="_xlnm.Print_Area" localSheetId="3">'Instructions &amp; Notes'!$B$2:$I$22</definedName>
    <definedName name="_xlnm.Print_Area">#REF!</definedName>
    <definedName name="Print_Area_MI" localSheetId="3">#REF!</definedName>
    <definedName name="Print_Area_MI">#REF!</definedName>
    <definedName name="Print_Area_Reset" localSheetId="3">OFFSET(Full_Print,0,0,Last_Row)</definedName>
    <definedName name="Print_Area_Reset">OFFSET(Full_Print,0,0,Last_Row)</definedName>
    <definedName name="_xlnm.Print_Titles" localSheetId="2">Form_A_DISCOM!$22:$22</definedName>
    <definedName name="_xlnm.Print_Titles" localSheetId="4">'Form_A_DISCOM (AEA)'!$21:$21</definedName>
    <definedName name="_xlnm.Print_Titles" localSheetId="5">Form_A_DISCOM_Q2!$35:$35</definedName>
    <definedName name="_xlnm.Print_Titles" localSheetId="6">Form_A_DISCOM_Q3!$35:$35</definedName>
    <definedName name="_xlnm.Print_Titles" localSheetId="7">Form_A_DISCOM_Q4!$35:$35</definedName>
    <definedName name="_xlnm.Print_Titles" localSheetId="0">Form_B_DISCOM!$2:$2</definedName>
    <definedName name="_xlnm.Print_Titles" localSheetId="1">Form_D_DISCOM!#REF!</definedName>
    <definedName name="_xlnm.Print_Titles" localSheetId="3">'Instructions &amp; Notes'!$2:$3</definedName>
    <definedName name="_xlnm.Print_Titles">#N/A</definedName>
    <definedName name="Print_Titles_MI">[56]Dhar!$A$4:$IV$12,[56]Dhar!$A$1:$B$65536</definedName>
    <definedName name="Print_Titles_MII" localSheetId="3">#REF!,#REF!</definedName>
    <definedName name="Print_Titles_MII">#REF!,#REF!</definedName>
    <definedName name="ProfileOfTaggedInstruments___ByConstrMgr_Complex_Category" localSheetId="3">#REF!</definedName>
    <definedName name="ProfileOfTaggedInstruments___ByConstrMgr_Complex_Category">#REF!</definedName>
    <definedName name="psj" localSheetId="3"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psj"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pt" localSheetId="3"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pt"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PTA_Bulk">#REF!</definedName>
    <definedName name="PTA_ISBL">#REF!</definedName>
    <definedName name="PTPI">#REF!</definedName>
    <definedName name="Pumps_and_Meterisation">#REF!</definedName>
    <definedName name="q">'[57]A 3.7'!$I$35,'[57]A 3.7'!$I$44</definedName>
    <definedName name="qq" localSheetId="3" hidden="1">{#N/A,#N/A,FALSE,"COVER1.XLS ";#N/A,#N/A,FALSE,"RACT1.XLS";#N/A,#N/A,FALSE,"RACT2.XLS";#N/A,#N/A,FALSE,"ECCMP";#N/A,#N/A,FALSE,"WELDER.XLS"}</definedName>
    <definedName name="qq" hidden="1">{#N/A,#N/A,FALSE,"COVER1.XLS ";#N/A,#N/A,FALSE,"RACT1.XLS";#N/A,#N/A,FALSE,"RACT2.XLS";#N/A,#N/A,FALSE,"ECCMP";#N/A,#N/A,FALSE,"WELDER.XLS"}</definedName>
    <definedName name="qryEqptOrdDelyETAProfile_byConstrMgr">#REF!</definedName>
    <definedName name="qryEqptOrdPODelProfile_ByConstrMgr">#REF!</definedName>
    <definedName name="qryForEqptProfTotalDelvdFdnErnIndImp">#REF!</definedName>
    <definedName name="qrySummROSDatesFromQuery">#REF!</definedName>
    <definedName name="qryUnitForecastUtils">#REF!</definedName>
    <definedName name="Query1">#REF!</definedName>
    <definedName name="qw" localSheetId="3" hidden="1">{#N/A,#N/A,FALSE,"consu_cover";#N/A,#N/A,FALSE,"consu_strategy";#N/A,#N/A,FALSE,"consu_flow";#N/A,#N/A,FALSE,"Summary_reqmt";#N/A,#N/A,FALSE,"field_ppg";#N/A,#N/A,FALSE,"ppg_shop";#N/A,#N/A,FALSE,"strl";#N/A,#N/A,FALSE,"tankages";#N/A,#N/A,FALSE,"gases"}</definedName>
    <definedName name="qw" hidden="1">{#N/A,#N/A,FALSE,"consu_cover";#N/A,#N/A,FALSE,"consu_strategy";#N/A,#N/A,FALSE,"consu_flow";#N/A,#N/A,FALSE,"Summary_reqmt";#N/A,#N/A,FALSE,"field_ppg";#N/A,#N/A,FALSE,"ppg_shop";#N/A,#N/A,FALSE,"strl";#N/A,#N/A,FALSE,"tankages";#N/A,#N/A,FALSE,"gases"}</definedName>
    <definedName name="R_">#N/A</definedName>
    <definedName name="R_15_00_01">#REF!</definedName>
    <definedName name="rad_dscnt">#REF!</definedName>
    <definedName name="RB" localSheetId="3"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RB"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res_sum" localSheetId="3" hidden="1">{#N/A,#N/A,FALSE,"COVER1.XLS ";#N/A,#N/A,FALSE,"RACT1.XLS";#N/A,#N/A,FALSE,"RACT2.XLS";#N/A,#N/A,FALSE,"ECCMP";#N/A,#N/A,FALSE,"WELDER.XLS"}</definedName>
    <definedName name="res_sum" hidden="1">{#N/A,#N/A,FALSE,"COVER1.XLS ";#N/A,#N/A,FALSE,"RACT1.XLS";#N/A,#N/A,FALSE,"RACT2.XLS";#N/A,#N/A,FALSE,"ECCMP";#N/A,#N/A,FALSE,"WELDER.XLS"}</definedName>
    <definedName name="RH">'[2]STN WISE EMR'!#REF!</definedName>
    <definedName name="RP_2" localSheetId="3" hidden="1">{"SOD1",#N/A,TRUE,"SOD";"SOD2",#N/A,TRUE,"SOD";"Summary 1",#N/A,TRUE,"Summary";"summary - energy bal cons",#N/A,TRUE,"Summary";#N/A,#N/A,TRUE,"PPSummary";"summary energy bal - Discoms",#N/A,TRUE,"Summary";"PPSummNew1",#N/A,TRUE,"PPSummary";"PPsumm newFY2003",#N/A,TRUE,"PPSummary";"pp variance analysis",#N/A,TRUE,"PPSummary";"cap base - all",#N/A,TRUE,"1.1 2002-03";"1.3 expenditure - all",#N/A,TRUE,"1.3 2002-2003";"interest variance 1",#N/A,TRUE,"Int Var";"interest variance 2",#N/A,TRUE,"Int Var";"expense variance",#N/A,TRUE,"Exp Var"}</definedName>
    <definedName name="RP_2" hidden="1">{"SOD1",#N/A,TRUE,"SOD";"SOD2",#N/A,TRUE,"SOD";"Summary 1",#N/A,TRUE,"Summary";"summary - energy bal cons",#N/A,TRUE,"Summary";#N/A,#N/A,TRUE,"PPSummary";"summary energy bal - Discoms",#N/A,TRUE,"Summary";"PPSummNew1",#N/A,TRUE,"PPSummary";"PPsumm newFY2003",#N/A,TRUE,"PPSummary";"pp variance analysis",#N/A,TRUE,"PPSummary";"cap base - all",#N/A,TRUE,"1.1 2002-03";"1.3 expenditure - all",#N/A,TRUE,"1.3 2002-2003";"interest variance 1",#N/A,TRUE,"Int Var";"interest variance 2",#N/A,TRUE,"Int Var";"expense variance",#N/A,TRUE,"Exp Var"}</definedName>
    <definedName name="rr" localSheetId="3" hidden="1">{#N/A,#N/A,FALSE,"consu_cover";#N/A,#N/A,FALSE,"consu_strategy";#N/A,#N/A,FALSE,"consu_flow";#N/A,#N/A,FALSE,"Summary_reqmt";#N/A,#N/A,FALSE,"field_ppg";#N/A,#N/A,FALSE,"ppg_shop";#N/A,#N/A,FALSE,"strl";#N/A,#N/A,FALSE,"tankages";#N/A,#N/A,FALSE,"gases"}</definedName>
    <definedName name="rr" hidden="1">{#N/A,#N/A,FALSE,"consu_cover";#N/A,#N/A,FALSE,"consu_strategy";#N/A,#N/A,FALSE,"consu_flow";#N/A,#N/A,FALSE,"Summary_reqmt";#N/A,#N/A,FALSE,"field_ppg";#N/A,#N/A,FALSE,"ppg_shop";#N/A,#N/A,FALSE,"strl";#N/A,#N/A,FALSE,"tankages";#N/A,#N/A,FALSE,"gases"}</definedName>
    <definedName name="RTTRTRTR" localSheetId="3"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RTTRTRTR"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rwere" localSheetId="3" hidden="1">{#N/A,#N/A,FALSE,"COVER1.XLS ";#N/A,#N/A,FALSE,"RACT1.XLS";#N/A,#N/A,FALSE,"RACT2.XLS";#N/A,#N/A,FALSE,"ECCMP";#N/A,#N/A,FALSE,"WELDER.XLS"}</definedName>
    <definedName name="rwere" hidden="1">{#N/A,#N/A,FALSE,"COVER1.XLS ";#N/A,#N/A,FALSE,"RACT1.XLS";#N/A,#N/A,FALSE,"RACT2.XLS";#N/A,#N/A,FALSE,"ECCMP";#N/A,#N/A,FALSE,"WELDER.XLS"}</definedName>
    <definedName name="s" hidden="1">#REF!</definedName>
    <definedName name="s_1" hidden="1">#REF!</definedName>
    <definedName name="S_CRS">#REF!</definedName>
    <definedName name="Sales_Col_Ind">[34]Sales_Summary!$I$2</definedName>
    <definedName name="SAPBEXdnldView" hidden="1">"3SB8LZCV0XHZU35V9QQ6GS6J7"</definedName>
    <definedName name="SAPBEXsysID" hidden="1">"BP1"</definedName>
    <definedName name="SAPBEXwbID" hidden="1">"4OBP177R9VNERV50P8R7WXMPG"</definedName>
    <definedName name="Scenario">#REF!</definedName>
    <definedName name="Scenario_Name">#REF!</definedName>
    <definedName name="SCH">[8]BSPL!$A$113:$D$160</definedName>
    <definedName name="SCHe6">'[22]04REL'!#REF!</definedName>
    <definedName name="Sched_Pay">#REF!</definedName>
    <definedName name="Scheduled_Extra_Payments">#REF!</definedName>
    <definedName name="Scheduled_Interest_Rate">#REF!</definedName>
    <definedName name="Scheduled_Monthly_Payment">#REF!</definedName>
    <definedName name="Scheme">#REF!,#REF!</definedName>
    <definedName name="SCHVI_IV">#REF!</definedName>
    <definedName name="sd">#REF!</definedName>
    <definedName name="sddfdf">#REF!</definedName>
    <definedName name="se" localSheetId="3" hidden="1">{#N/A,#N/A,FALSE,"COVER1.XLS ";#N/A,#N/A,FALSE,"RACT1.XLS";#N/A,#N/A,FALSE,"RACT2.XLS";#N/A,#N/A,FALSE,"ECCMP";#N/A,#N/A,FALSE,"WELDER.XLS"}</definedName>
    <definedName name="se" hidden="1">{#N/A,#N/A,FALSE,"COVER1.XLS ";#N/A,#N/A,FALSE,"RACT1.XLS";#N/A,#N/A,FALSE,"RACT2.XLS";#N/A,#N/A,FALSE,"ECCMP";#N/A,#N/A,FALSE,"WELDER.XLS"}</definedName>
    <definedName name="Select_Horizontal">#REF!</definedName>
    <definedName name="Select_Vertical">#REF!</definedName>
    <definedName name="SEP" hidden="1">#REF!</definedName>
    <definedName name="Sheet" localSheetId="3"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Sheet"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shft1">[43]SUMMERY!$P$1</definedName>
    <definedName name="shftI">[58]SUMMERY!$P$1</definedName>
    <definedName name="short" localSheetId="3" hidden="1">{#N/A,#N/A,FALSE,"COVER1.XLS ";#N/A,#N/A,FALSE,"RACT1.XLS";#N/A,#N/A,FALSE,"RACT2.XLS";#N/A,#N/A,FALSE,"ECCMP";#N/A,#N/A,FALSE,"WELDER.XLS"}</definedName>
    <definedName name="short" hidden="1">{#N/A,#N/A,FALSE,"COVER1.XLS ";#N/A,#N/A,FALSE,"RACT1.XLS";#N/A,#N/A,FALSE,"RACT2.XLS";#N/A,#N/A,FALSE,"ECCMP";#N/A,#N/A,FALSE,"WELDER.XLS"}</definedName>
    <definedName name="SHRTFALL" localSheetId="3" hidden="1">{#N/A,#N/A,FALSE,"COVER1.XLS ";#N/A,#N/A,FALSE,"RACT1.XLS";#N/A,#N/A,FALSE,"RACT2.XLS";#N/A,#N/A,FALSE,"ECCMP";#N/A,#N/A,FALSE,"WELDER.XLS"}</definedName>
    <definedName name="SHRTFALL" hidden="1">{#N/A,#N/A,FALSE,"COVER1.XLS ";#N/A,#N/A,FALSE,"RACT1.XLS";#N/A,#N/A,FALSE,"RACT2.XLS";#N/A,#N/A,FALSE,"ECCMP";#N/A,#N/A,FALSE,"WELDER.XLS"}</definedName>
    <definedName name="Sht_EDiv">#REF!</definedName>
    <definedName name="skjdk" localSheetId="3"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skjdk"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soch">#REF!</definedName>
    <definedName name="Specific_Consumption">#REF!</definedName>
    <definedName name="ss" hidden="1">#REF!</definedName>
    <definedName name="SSS" localSheetId="3"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SSS"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st" localSheetId="3"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st"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ST_SP">#REF!</definedName>
    <definedName name="ST6A">#REF!</definedName>
    <definedName name="Start3">'[59]Tariff Sheet'!$A$1</definedName>
    <definedName name="STPI" localSheetId="3">#REF!</definedName>
    <definedName name="STPI">#REF!</definedName>
    <definedName name="Styles" localSheetId="3">#REF!</definedName>
    <definedName name="Styles">#REF!</definedName>
    <definedName name="sub" localSheetId="3"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sub"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Sup">#REF!</definedName>
    <definedName name="Supp">#REF!</definedName>
    <definedName name="T_T">'[37]Discom Details'!$F$720</definedName>
    <definedName name="TabA_Conn">#REF!</definedName>
    <definedName name="TabA_Cust">#REF!</definedName>
    <definedName name="TabA_Left">#REF!</definedName>
    <definedName name="TabA_Sales">#REF!</definedName>
    <definedName name="TabA_Top">#REF!</definedName>
    <definedName name="table">'[60]DETAIL SHEET'!$L$10:$BA$55</definedName>
    <definedName name="TABLE1" localSheetId="3">#REF!</definedName>
    <definedName name="TABLE1">#REF!</definedName>
    <definedName name="Target" localSheetId="3">#REF!</definedName>
    <definedName name="Target">#REF!</definedName>
    <definedName name="Target1" localSheetId="3">#REF!</definedName>
    <definedName name="Target1">#REF!</definedName>
    <definedName name="Tariff">#REF!</definedName>
    <definedName name="TarrGrowth">#REF!</definedName>
    <definedName name="TaxTV">10%</definedName>
    <definedName name="TaxXL">5%</definedName>
    <definedName name="TEST0">#REF!</definedName>
    <definedName name="TEST1">#REF!</definedName>
    <definedName name="TEST10">#REF!</definedName>
    <definedName name="TEST11">#REF!</definedName>
    <definedName name="TEST12">#REF!</definedName>
    <definedName name="TEST13">#REF!</definedName>
    <definedName name="TEST14">#REF!</definedName>
    <definedName name="TEST15">#REF!</definedName>
    <definedName name="TEST16">#REF!</definedName>
    <definedName name="TEST17">#REF!</definedName>
    <definedName name="TEST18">#REF!</definedName>
    <definedName name="TEST19">#REF!</definedName>
    <definedName name="TEST2">#REF!</definedName>
    <definedName name="TEST3">#REF!</definedName>
    <definedName name="TEST4">#REF!</definedName>
    <definedName name="TEST5">#REF!</definedName>
    <definedName name="Test500">#REF!</definedName>
    <definedName name="TEST6">#REF!</definedName>
    <definedName name="TEST7">#REF!</definedName>
    <definedName name="TEST8">#REF!</definedName>
    <definedName name="TEST9">#REF!</definedName>
    <definedName name="TESTHKEY">#REF!</definedName>
    <definedName name="TESTKEYS">#REF!</definedName>
    <definedName name="TESTVKEY">#REF!</definedName>
    <definedName name="thou">#REF!</definedName>
    <definedName name="thousand">[35]General!$A$4</definedName>
    <definedName name="THPROG">'[61]STN WISE EMR'!#REF!</definedName>
    <definedName name="TI_EDiv" localSheetId="3">#REF!</definedName>
    <definedName name="TI_EDiv">#REF!</definedName>
    <definedName name="TN" localSheetId="3">'[2]STN WISE EMR'!#REF!</definedName>
    <definedName name="TN">'[2]STN WISE EMR'!#REF!</definedName>
    <definedName name="TOTAL" localSheetId="3">#REF!</definedName>
    <definedName name="TOTAL">#REF!</definedName>
    <definedName name="Total_Interest" localSheetId="3">#REF!</definedName>
    <definedName name="Total_Interest">#REF!</definedName>
    <definedName name="Total_Pay">#REF!</definedName>
    <definedName name="Total_Payment" localSheetId="2">Scheduled_Payment+Extra_Payment</definedName>
    <definedName name="Total_Payment" localSheetId="4">Scheduled_Payment+Extra_Payment</definedName>
    <definedName name="Total_Payment" localSheetId="5">Scheduled_Payment+Extra_Payment</definedName>
    <definedName name="Total_Payment" localSheetId="6">Scheduled_Payment+Extra_Payment</definedName>
    <definedName name="Total_Payment" localSheetId="7">Scheduled_Payment+Extra_Payment</definedName>
    <definedName name="Total_Payment" localSheetId="1">Scheduled_Payment+Extra_Payment</definedName>
    <definedName name="Total_Payment" localSheetId="3">Scheduled_Payment+Extra_Payment</definedName>
    <definedName name="Total_Payment">Scheduled_Payment+Extra_Payment</definedName>
    <definedName name="tr" localSheetId="3" hidden="1">{#N/A,#N/A,FALSE,"COVER.XLS";#N/A,#N/A,FALSE,"RACT1.XLS";#N/A,#N/A,FALSE,"RACT2.XLS";#N/A,#N/A,FALSE,"ECCMP";#N/A,#N/A,FALSE,"WELDER.XLS"}</definedName>
    <definedName name="tr" hidden="1">{#N/A,#N/A,FALSE,"COVER.XLS";#N/A,#N/A,FALSE,"RACT1.XLS";#N/A,#N/A,FALSE,"RACT2.XLS";#N/A,#N/A,FALSE,"ECCMP";#N/A,#N/A,FALSE,"WELDER.XLS"}</definedName>
    <definedName name="Trf3_Div">#REF!</definedName>
    <definedName name="try">[62]InputPO_Del!#REF!</definedName>
    <definedName name="ttl_dscnt" localSheetId="3">#REF!</definedName>
    <definedName name="ttl_dscnt">#REF!</definedName>
    <definedName name="TVA">'[12]Executive Summary -Thermal'!$A$4:$H$126</definedName>
    <definedName name="u">#REF!</definedName>
    <definedName name="UG">#REF!</definedName>
    <definedName name="ui">#REF!</definedName>
    <definedName name="uj">#REF!,#REF!</definedName>
    <definedName name="uma" localSheetId="3" hidden="1">{#N/A,#N/A,FALSE,"COVER1.XLS ";#N/A,#N/A,FALSE,"RACT1.XLS";#N/A,#N/A,FALSE,"RACT2.XLS";#N/A,#N/A,FALSE,"ECCMP";#N/A,#N/A,FALSE,"WELDER.XLS"}</definedName>
    <definedName name="uma" hidden="1">{#N/A,#N/A,FALSE,"COVER1.XLS ";#N/A,#N/A,FALSE,"RACT1.XLS";#N/A,#N/A,FALSE,"RACT2.XLS";#N/A,#N/A,FALSE,"ECCMP";#N/A,#N/A,FALSE,"WELDER.XLS"}</definedName>
    <definedName name="un">'[63]A 3.7'!$I$35,'[63]A 3.7'!$I$44</definedName>
    <definedName name="Unit1">'[33]Physical Data'!$H$2</definedName>
    <definedName name="Unit2">'[33]Physical Data'!$K$2</definedName>
    <definedName name="unit3">#REF!</definedName>
    <definedName name="Unit4">#REF!</definedName>
    <definedName name="UNit5">#REF!</definedName>
    <definedName name="Units_Sold">#REF!</definedName>
    <definedName name="Units_Sold1">#REF!</definedName>
    <definedName name="Units_Sold2">#REF!</definedName>
    <definedName name="unnamed">#REF!</definedName>
    <definedName name="Unrestricted_Specific_Consumption">#REF!</definedName>
    <definedName name="Urb_Patt">#REF!</definedName>
    <definedName name="V" localSheetId="3" hidden="1">{#N/A,#N/A,TRUE,"Cross Checks";#N/A,#N/A,TRUE,"Balance Sheet";#N/A,#N/A,TRUE,"Share Capital &amp; Premium";#N/A,#N/A,TRUE,"Reserves";#N/A,#N/A,TRUE,"Minority Interests";#N/A,#N/A,TRUE,"Profit &amp; Loss";#N/A,#N/A,TRUE,"Sales";#N/A,#N/A,TRUE,"Cost of Sales";#N/A,#N/A,TRUE,"Admin";#N/A,#N/A,TRUE,"Other Income";#N/A,#N/A,TRUE,"Interest";#N/A,#N/A,TRUE,"Tangible Assets";#N/A,#N/A,TRUE,"Goodwill";#N/A,#N/A,TRUE,"Investments";#N/A,#N/A,TRUE,"Stocks";#N/A,#N/A,TRUE,"Debtors";#N/A,#N/A,TRUE,"Cash&amp;Loans";#N/A,#N/A,TRUE,"Creditors";#N/A,#N/A,TRUE,"Provisions";#N/A,#N/A,TRUE,"Lease Commitments";#N/A,#N/A,TRUE,"Analysis Tables";#N/A,#N/A,TRUE,"Tax";#N/A,#N/A,TRUE,"Intercompany";#N/A,#N/A,TRUE,"Cash_Flow";#N/A,#N/A,TRUE,"Cash Flow Back up";#N/A,#N/A,TRUE,"Acq-Dis B'Sheet"}</definedName>
    <definedName name="V" hidden="1">{#N/A,#N/A,TRUE,"Cross Checks";#N/A,#N/A,TRUE,"Balance Sheet";#N/A,#N/A,TRUE,"Share Capital &amp; Premium";#N/A,#N/A,TRUE,"Reserves";#N/A,#N/A,TRUE,"Minority Interests";#N/A,#N/A,TRUE,"Profit &amp; Loss";#N/A,#N/A,TRUE,"Sales";#N/A,#N/A,TRUE,"Cost of Sales";#N/A,#N/A,TRUE,"Admin";#N/A,#N/A,TRUE,"Other Income";#N/A,#N/A,TRUE,"Interest";#N/A,#N/A,TRUE,"Tangible Assets";#N/A,#N/A,TRUE,"Goodwill";#N/A,#N/A,TRUE,"Investments";#N/A,#N/A,TRUE,"Stocks";#N/A,#N/A,TRUE,"Debtors";#N/A,#N/A,TRUE,"Cash&amp;Loans";#N/A,#N/A,TRUE,"Creditors";#N/A,#N/A,TRUE,"Provisions";#N/A,#N/A,TRUE,"Lease Commitments";#N/A,#N/A,TRUE,"Analysis Tables";#N/A,#N/A,TRUE,"Tax";#N/A,#N/A,TRUE,"Intercompany";#N/A,#N/A,TRUE,"Cash_Flow";#N/A,#N/A,TRUE,"Cash Flow Back up";#N/A,#N/A,TRUE,"Acq-Dis B'Sheet"}</definedName>
    <definedName name="Values_Entered" localSheetId="3">IF(Loan_Amount*Interest_Rate*Loan_Years*Loan_Start&gt;0,1,0)</definedName>
    <definedName name="Values_Entered">IF(Loan_Amount*Interest_Rate*Loan_Years*Loan_Start&gt;0,1,0)</definedName>
    <definedName name="Vertical_Not_Selected" localSheetId="3">#REF!</definedName>
    <definedName name="Vertical_Not_Selected">#REF!</definedName>
    <definedName name="vlde" localSheetId="3">#REF!</definedName>
    <definedName name="vlde">#REF!</definedName>
    <definedName name="W" localSheetId="3">#REF!</definedName>
    <definedName name="W">#REF!</definedName>
    <definedName name="Waiting">"Picture 1"</definedName>
    <definedName name="WIP_944">#REF!</definedName>
    <definedName name="WIPComments">#REF!</definedName>
    <definedName name="WIPMacroStart">#REF!</definedName>
    <definedName name="WRITBACK">#REF!</definedName>
    <definedName name="wrn" localSheetId="3" hidden="1">{"peisbl",#N/A,FALSE,"PPMAN1";"pesub",#N/A,FALSE,"PPMAN1";"megisb",#N/A,FALSE,"MEGMAN";"megii",#N/A,FALSE,"MEGMAN";"arom1",#N/A,FALSE,"aroman";"cover",#N/A,FALSE,"COVER.XLS";"elec1",#N/A,FALSE,"WPR1";"fw",#N/A,FALSE,"OSBLMAN";"md",#N/A,FALSE,"OSBLMAN";"tf",#N/A,FALSE,"OSBLMAN";"elect3",#N/A,FALSE,"WPR1";"mrs1",#N/A,FALSE,"mrsman";"mrs2",#N/A,FALSE,"mrsman";"sp1",#N/A,FALSE,"SPRMAN";"sp2",#N/A,FALSE,"SPRMAN"}</definedName>
    <definedName name="wrn" hidden="1">{"peisbl",#N/A,FALSE,"PPMAN1";"pesub",#N/A,FALSE,"PPMAN1";"megisb",#N/A,FALSE,"MEGMAN";"megii",#N/A,FALSE,"MEGMAN";"arom1",#N/A,FALSE,"aroman";"cover",#N/A,FALSE,"COVER.XLS";"elec1",#N/A,FALSE,"WPR1";"fw",#N/A,FALSE,"OSBLMAN";"md",#N/A,FALSE,"OSBLMAN";"tf",#N/A,FALSE,"OSBLMAN";"elect3",#N/A,FALSE,"WPR1";"mrs1",#N/A,FALSE,"mrsman";"mrs2",#N/A,FALSE,"mrsman";"sp1",#N/A,FALSE,"SPRMAN";"sp2",#N/A,FALSE,"SPRMAN"}</definedName>
    <definedName name="wrn.1." localSheetId="3" hidden="1">{#N/A,#N/A,FALSE,"17MAY";#N/A,#N/A,FALSE,"24MAY"}</definedName>
    <definedName name="wrn.1." hidden="1">{#N/A,#N/A,FALSE,"17MAY";#N/A,#N/A,FALSE,"24MAY"}</definedName>
    <definedName name="wrn.2.2" localSheetId="3" hidden="1">{#N/A,#N/A,FALSE,"17MAY";#N/A,#N/A,FALSE,"24MAY"}</definedName>
    <definedName name="wrn.2.2" hidden="1">{#N/A,#N/A,FALSE,"17MAY";#N/A,#N/A,FALSE,"24MAY"}</definedName>
    <definedName name="wrn.ARR._.Forms." localSheetId="3" hidden="1">{#N/A,#N/A,FALSE,"1.1";#N/A,#N/A,FALSE,"1.1a";#N/A,#N/A,FALSE,"1.1b";#N/A,#N/A,FALSE,"1.1c";#N/A,#N/A,FALSE,"1.1e";#N/A,#N/A,FALSE,"1.1f";#N/A,#N/A,FALSE,"1.1g";#N/A,#N/A,FALSE,"1.1h_D";#N/A,#N/A,FALSE,"1.1h_T";#N/A,#N/A,FALSE,"1.2";#N/A,#N/A,FALSE,"1.3b";#N/A,#N/A,FALSE,"1.3";#N/A,#N/A,FALSE,"1.4";#N/A,#N/A,FALSE,"1.5";#N/A,#N/A,FALSE,"1.6";#N/A,#N/A,FALSE,"SOD";#N/A,#N/A,FALSE,"CF"}</definedName>
    <definedName name="wrn.ARR._.Forms." hidden="1">{#N/A,#N/A,FALSE,"1.1";#N/A,#N/A,FALSE,"1.1a";#N/A,#N/A,FALSE,"1.1b";#N/A,#N/A,FALSE,"1.1c";#N/A,#N/A,FALSE,"1.1e";#N/A,#N/A,FALSE,"1.1f";#N/A,#N/A,FALSE,"1.1g";#N/A,#N/A,FALSE,"1.1h_D";#N/A,#N/A,FALSE,"1.1h_T";#N/A,#N/A,FALSE,"1.2";#N/A,#N/A,FALSE,"1.3b";#N/A,#N/A,FALSE,"1.3";#N/A,#N/A,FALSE,"1.4";#N/A,#N/A,FALSE,"1.5";#N/A,#N/A,FALSE,"1.6";#N/A,#N/A,FALSE,"SOD";#N/A,#N/A,FALSE,"CF"}</definedName>
    <definedName name="wrn.ARR._.Output." localSheetId="3" hidden="1">{#N/A,#N/A,FALSE,"1.1";#N/A,#N/A,FALSE,"1.1a";#N/A,#N/A,FALSE,"1.1b";#N/A,#N/A,FALSE,"1.1c";#N/A,#N/A,FALSE,"1.1e";#N/A,#N/A,FALSE,"1.1f";#N/A,#N/A,FALSE,"1.1g";#N/A,#N/A,FALSE,"1.1h_T";#N/A,#N/A,FALSE,"1.1h_D";#N/A,#N/A,FALSE,"1.2";#N/A,#N/A,FALSE,"1.3";#N/A,#N/A,FALSE,"1.3b";#N/A,#N/A,FALSE,"1.4";#N/A,#N/A,FALSE,"1.5";#N/A,#N/A,FALSE,"1.6";#N/A,#N/A,FALSE,"2.1";#N/A,#N/A,FALSE,"SOD";#N/A,#N/A,FALSE,"OL";#N/A,#N/A,FALSE,"CF"}</definedName>
    <definedName name="wrn.ARR._.Output." hidden="1">{#N/A,#N/A,FALSE,"1.1";#N/A,#N/A,FALSE,"1.1a";#N/A,#N/A,FALSE,"1.1b";#N/A,#N/A,FALSE,"1.1c";#N/A,#N/A,FALSE,"1.1e";#N/A,#N/A,FALSE,"1.1f";#N/A,#N/A,FALSE,"1.1g";#N/A,#N/A,FALSE,"1.1h_T";#N/A,#N/A,FALSE,"1.1h_D";#N/A,#N/A,FALSE,"1.2";#N/A,#N/A,FALSE,"1.3";#N/A,#N/A,FALSE,"1.3b";#N/A,#N/A,FALSE,"1.4";#N/A,#N/A,FALSE,"1.5";#N/A,#N/A,FALSE,"1.6";#N/A,#N/A,FALSE,"2.1";#N/A,#N/A,FALSE,"SOD";#N/A,#N/A,FALSE,"OL";#N/A,#N/A,FALSE,"CF"}</definedName>
    <definedName name="wrn.Consolidated._.report._.on._.all._.companies." localSheetId="3" hidden="1">{"SOD1",#N/A,TRUE,"SOD";"SOD2",#N/A,TRUE,"SOD";"Summary 1",#N/A,TRUE,"Summary";"summary - energy bal cons",#N/A,TRUE,"Summary";#N/A,#N/A,TRUE,"PPSummary";"summary energy bal - Discoms",#N/A,TRUE,"Summary";"PPSummNew1",#N/A,TRUE,"PPSummary";"PPsumm newFY2003",#N/A,TRUE,"PPSummary";"pp variance analysis",#N/A,TRUE,"PPSummary";"cap base - all",#N/A,TRUE,"1.1 2002-03";"1.3 expenditure - all",#N/A,TRUE,"1.3 2002-2003";"interest variance 1",#N/A,TRUE,"Int Var";"interest variance 2",#N/A,TRUE,"Int Var";"expense variance",#N/A,TRUE,"Exp Var"}</definedName>
    <definedName name="wrn.Consolidated._.report._.on._.all._.companies." hidden="1">{"SOD1",#N/A,TRUE,"SOD";"SOD2",#N/A,TRUE,"SOD";"Summary 1",#N/A,TRUE,"Summary";"summary - energy bal cons",#N/A,TRUE,"Summary";#N/A,#N/A,TRUE,"PPSummary";"summary energy bal - Discoms",#N/A,TRUE,"Summary";"PPSummNew1",#N/A,TRUE,"PPSummary";"PPsumm newFY2003",#N/A,TRUE,"PPSummary";"pp variance analysis",#N/A,TRUE,"PPSummary";"cap base - all",#N/A,TRUE,"1.1 2002-03";"1.3 expenditure - all",#N/A,TRUE,"1.3 2002-2003";"interest variance 1",#N/A,TRUE,"Int Var";"interest variance 2",#N/A,TRUE,"Int Var";"expense variance",#N/A,TRUE,"Exp Var"}</definedName>
    <definedName name="wrn.consumable." localSheetId="3" hidden="1">{#N/A,#N/A,FALSE,"consu_cover";#N/A,#N/A,FALSE,"consu_strategy";#N/A,#N/A,FALSE,"consu_flow";#N/A,#N/A,FALSE,"Summary_reqmt";#N/A,#N/A,FALSE,"field_ppg";#N/A,#N/A,FALSE,"ppg_shop";#N/A,#N/A,FALSE,"strl";#N/A,#N/A,FALSE,"tankages";#N/A,#N/A,FALSE,"gases"}</definedName>
    <definedName name="wrn.consumable." hidden="1">{#N/A,#N/A,FALSE,"consu_cover";#N/A,#N/A,FALSE,"consu_strategy";#N/A,#N/A,FALSE,"consu_flow";#N/A,#N/A,FALSE,"Summary_reqmt";#N/A,#N/A,FALSE,"field_ppg";#N/A,#N/A,FALSE,"ppg_shop";#N/A,#N/A,FALSE,"strl";#N/A,#N/A,FALSE,"tankages";#N/A,#N/A,FALSE,"gases"}</definedName>
    <definedName name="wrn.elect." localSheetId="3" hidden="1">{"peisbl",#N/A,FALSE,"PPMAN1";"pesub",#N/A,FALSE,"PPMAN1";"megisb",#N/A,FALSE,"MEGMAN";"megii",#N/A,FALSE,"MEGMAN";"arom1",#N/A,FALSE,"aroman";"cover",#N/A,FALSE,"COVER.XLS";"elec1",#N/A,FALSE,"WPR1";"fw",#N/A,FALSE,"OSBLMAN";"md",#N/A,FALSE,"OSBLMAN";"tf",#N/A,FALSE,"OSBLMAN";"elect3",#N/A,FALSE,"WPR1";"mrs1",#N/A,FALSE,"mrsman";"mrs2",#N/A,FALSE,"mrsman";"sp1",#N/A,FALSE,"SPRMAN";"sp2",#N/A,FALSE,"SPRMAN"}</definedName>
    <definedName name="wrn.elect." hidden="1">{"peisbl",#N/A,FALSE,"PPMAN1";"pesub",#N/A,FALSE,"PPMAN1";"megisb",#N/A,FALSE,"MEGMAN";"megii",#N/A,FALSE,"MEGMAN";"arom1",#N/A,FALSE,"aroman";"cover",#N/A,FALSE,"COVER.XLS";"elec1",#N/A,FALSE,"WPR1";"fw",#N/A,FALSE,"OSBLMAN";"md",#N/A,FALSE,"OSBLMAN";"tf",#N/A,FALSE,"OSBLMAN";"elect3",#N/A,FALSE,"WPR1";"mrs1",#N/A,FALSE,"mrsman";"mrs2",#N/A,FALSE,"mrsman";"sp1",#N/A,FALSE,"SPRMAN";"sp2",#N/A,FALSE,"SPRMAN"}</definedName>
    <definedName name="wrn.Formats." localSheetId="3"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wrn.Formats."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wrn.Output._.forms." localSheetId="3" hidden="1">{#N/A,#N/A,FALSE,"Input";#N/A,#N/A,FALSE,"Avai- CY";#N/A,#N/A,FALSE,"Monthly Dispatch- CY";#N/A,#N/A,FALSE,"MO CY";#N/A,#N/A,FALSE,"MO EY";#N/A,#N/A,FALSE,"Avai- EY";#N/A,#N/A,FALSE,"Monthly Dispatch- EY";#N/A,#N/A,FALSE,"2000-01 Form 1.3a";#N/A,#N/A,FALSE,"H1 2001-02 Form 1.3a";#N/A,#N/A,FALSE,"H2 2001-02 Form 1.3a";#N/A,#N/A,FALSE,"2001-02 Form 1.3a";#N/A,#N/A,FALSE,"2002-03 Form 1.3a"}</definedName>
    <definedName name="wrn.Output._.forms." hidden="1">{#N/A,#N/A,FALSE,"Input";#N/A,#N/A,FALSE,"Avai- CY";#N/A,#N/A,FALSE,"Monthly Dispatch- CY";#N/A,#N/A,FALSE,"MO CY";#N/A,#N/A,FALSE,"MO EY";#N/A,#N/A,FALSE,"Avai- EY";#N/A,#N/A,FALSE,"Monthly Dispatch- EY";#N/A,#N/A,FALSE,"2000-01 Form 1.3a";#N/A,#N/A,FALSE,"H1 2001-02 Form 1.3a";#N/A,#N/A,FALSE,"H2 2001-02 Form 1.3a";#N/A,#N/A,FALSE,"2001-02 Form 1.3a";#N/A,#N/A,FALSE,"2002-03 Form 1.3a"}</definedName>
    <definedName name="wrn.OutputForms." localSheetId="3" hidden="1">{#N/A,#N/A,FALSE,"SEN";#N/A,#N/A,FALSE,"INP";#N/A,#N/A,FALSE,"P&amp;L";#N/A,#N/A,FALSE,"BS";#N/A,#N/A,FALSE,"WCAP";#N/A,#N/A,FALSE,"CF";#N/A,#N/A,FALSE,"1.1";#N/A,#N/A,FALSE,"1.1a";#N/A,#N/A,FALSE,"1.1b";#N/A,#N/A,FALSE,"1.1c";#N/A,#N/A,FALSE,"1.1e";#N/A,#N/A,FALSE,"1.1f";#N/A,#N/A,FALSE,"1.1g";#N/A,#N/A,FALSE,"1.1h_D";#N/A,#N/A,FALSE,"1.1h_T";#N/A,#N/A,FALSE,"1.2";#N/A,#N/A,FALSE,"1.3b";#N/A,#N/A,FALSE,"1.3";#N/A,#N/A,FALSE,"1.4";#N/A,#N/A,FALSE,"1.5";#N/A,#N/A,FALSE,"1.6";#N/A,#N/A,FALSE,"SOD";#N/A,#N/A,FALSE,"3.1, 3.2-CY";#N/A,#N/A,FALSE,"3.3-CY";#N/A,#N/A,FALSE,"3.1, 3.2-LY";#N/A,#N/A,FALSE,"3.3-LY"}</definedName>
    <definedName name="wrn.OutputForms." hidden="1">{#N/A,#N/A,FALSE,"SEN";#N/A,#N/A,FALSE,"INP";#N/A,#N/A,FALSE,"P&amp;L";#N/A,#N/A,FALSE,"BS";#N/A,#N/A,FALSE,"WCAP";#N/A,#N/A,FALSE,"CF";#N/A,#N/A,FALSE,"1.1";#N/A,#N/A,FALSE,"1.1a";#N/A,#N/A,FALSE,"1.1b";#N/A,#N/A,FALSE,"1.1c";#N/A,#N/A,FALSE,"1.1e";#N/A,#N/A,FALSE,"1.1f";#N/A,#N/A,FALSE,"1.1g";#N/A,#N/A,FALSE,"1.1h_D";#N/A,#N/A,FALSE,"1.1h_T";#N/A,#N/A,FALSE,"1.2";#N/A,#N/A,FALSE,"1.3b";#N/A,#N/A,FALSE,"1.3";#N/A,#N/A,FALSE,"1.4";#N/A,#N/A,FALSE,"1.5";#N/A,#N/A,FALSE,"1.6";#N/A,#N/A,FALSE,"SOD";#N/A,#N/A,FALSE,"3.1, 3.2-CY";#N/A,#N/A,FALSE,"3.3-CY";#N/A,#N/A,FALSE,"3.1, 3.2-LY";#N/A,#N/A,FALSE,"3.3-LY"}</definedName>
    <definedName name="wrn.piping." localSheetId="3" hidden="1">{#N/A,#N/A,FALSE,"Pipg_cover";#N/A,#N/A,FALSE,"Pipe-mat";#N/A,#N/A,FALSE,"piplqd";#N/A,#N/A,FALSE,"planload";#N/A,#N/A,FALSE,"pipload";#N/A,#N/A,FALSE,"cumic";#N/A,#N/A,FALSE,"cumliq";#N/A,#N/A,FALSE,"cumcont";#N/A,#N/A,FALSE,"contmonth";"PLAN",#N/A,FALSE,"oresreqsum";"GRA1",#N/A,FALSE,"oresreqsum";"GRA2",#N/A,FALSE,"oresreqsum";#N/A,#N/A,FALSE,"welders";"PLAN",#N/A,FALSE,"eccsum";"GRA1",#N/A,FALSE,"eccsum";"GRA2",#N/A,FALSE,"eccsum";"PLAN",#N/A,FALSE,"dodsalsum";"grap1",#N/A,FALSE,"dodsalsum";"graph2",#N/A,FALSE,"dodsalsum";"PLAN",#N/A,FALSE,"b&amp;rsum";"graph1",#N/A,FALSE,"b&amp;rsum";"graph2",#N/A,FALSE,"b&amp;rsum";"PLAN",#N/A,FALSE,"petronsum";"graph1",#N/A,FALSE,"petronsum";"graph2",#N/A,FALSE,"petronsum";"PLAN",#N/A,FALSE,"gdcsum";"graph1",#N/A,FALSE,"gdcsum";"graph2",#N/A,FALSE,"gdcsum";#N/A,#N/A,FALSE,"ubelsum";"PLAN",#N/A,FALSE,"othersum";"GRA1",#N/A,FALSE,"othersum";"GRA2",#N/A,FALSE,"othersum"}</definedName>
    <definedName name="wrn.piping." hidden="1">{#N/A,#N/A,FALSE,"Pipg_cover";#N/A,#N/A,FALSE,"Pipe-mat";#N/A,#N/A,FALSE,"piplqd";#N/A,#N/A,FALSE,"planload";#N/A,#N/A,FALSE,"pipload";#N/A,#N/A,FALSE,"cumic";#N/A,#N/A,FALSE,"cumliq";#N/A,#N/A,FALSE,"cumcont";#N/A,#N/A,FALSE,"contmonth";"PLAN",#N/A,FALSE,"oresreqsum";"GRA1",#N/A,FALSE,"oresreqsum";"GRA2",#N/A,FALSE,"oresreqsum";#N/A,#N/A,FALSE,"welders";"PLAN",#N/A,FALSE,"eccsum";"GRA1",#N/A,FALSE,"eccsum";"GRA2",#N/A,FALSE,"eccsum";"PLAN",#N/A,FALSE,"dodsalsum";"grap1",#N/A,FALSE,"dodsalsum";"graph2",#N/A,FALSE,"dodsalsum";"PLAN",#N/A,FALSE,"b&amp;rsum";"graph1",#N/A,FALSE,"b&amp;rsum";"graph2",#N/A,FALSE,"b&amp;rsum";"PLAN",#N/A,FALSE,"petronsum";"graph1",#N/A,FALSE,"petronsum";"graph2",#N/A,FALSE,"petronsum";"PLAN",#N/A,FALSE,"gdcsum";"graph1",#N/A,FALSE,"gdcsum";"graph2",#N/A,FALSE,"gdcsum";#N/A,#N/A,FALSE,"ubelsum";"PLAN",#N/A,FALSE,"othersum";"GRA1",#N/A,FALSE,"othersum";"GRA2",#N/A,FALSE,"othersum"}</definedName>
    <definedName name="wrn.PP." localSheetId="3" hidden="1">{#N/A,#N/A,FALSE,"2002-03 Form 1.3a";#N/A,#N/A,FALSE,"2003-04 Form 1.3a";#N/A,#N/A,FALSE,"Avai- CY";#N/A,#N/A,FALSE,"Avai- EY";#N/A,#N/A,FALSE,"Demand vs Availability"}</definedName>
    <definedName name="wrn.PP." hidden="1">{#N/A,#N/A,FALSE,"2002-03 Form 1.3a";#N/A,#N/A,FALSE,"2003-04 Form 1.3a";#N/A,#N/A,FALSE,"Avai- CY";#N/A,#N/A,FALSE,"Avai- EY";#N/A,#N/A,FALSE,"Demand vs Availability"}</definedName>
    <definedName name="wrn.RCC." localSheetId="3"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wrn.RCC."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wrn.report." localSheetId="3" hidden="1">{#N/A,#N/A,FALSE,"COVER.XLS";#N/A,#N/A,FALSE,"RACT1.XLS";#N/A,#N/A,FALSE,"RACT2.XLS";#N/A,#N/A,FALSE,"ECCMP";#N/A,#N/A,FALSE,"WELDER.XLS"}</definedName>
    <definedName name="wrn.report." hidden="1">{#N/A,#N/A,FALSE,"COVER.XLS";#N/A,#N/A,FALSE,"RACT1.XLS";#N/A,#N/A,FALSE,"RACT2.XLS";#N/A,#N/A,FALSE,"ECCMP";#N/A,#N/A,FALSE,"WELDER.XLS"}</definedName>
    <definedName name="wrn.Reports._.of._.NPDCL." localSheetId="3" hidden="1">{#N/A,#N/A,TRUE,"INP";#N/A,#N/A,TRUE,"BS";#N/A,#N/A,TRUE,"P&amp;L";#N/A,#N/A,TRUE,"CF";#N/A,#N/A,TRUE,"WCAP";#N/A,#N/A,TRUE,"1.1";#N/A,#N/A,TRUE,"1.1a";#N/A,#N/A,TRUE,"1.1b";#N/A,#N/A,TRUE,"1.1c";#N/A,#N/A,TRUE,"1.1e";#N/A,#N/A,TRUE,"1.1f";#N/A,#N/A,TRUE,"1.1g";#N/A,#N/A,TRUE,"1.1h_T";#N/A,#N/A,TRUE,"1.1h_D";#N/A,#N/A,TRUE,"1.2";#N/A,#N/A,TRUE,"1.3";#N/A,#N/A,TRUE,"1.3b";#N/A,#N/A,TRUE,"OL";#N/A,#N/A,TRUE,"1.4";#N/A,#N/A,TRUE,"1.5";#N/A,#N/A,TRUE,"1.6";#N/A,#N/A,TRUE,"2.1";#N/A,#N/A,TRUE,"SOD"}</definedName>
    <definedName name="wrn.Reports._.of._.NPDCL." hidden="1">{#N/A,#N/A,TRUE,"INP";#N/A,#N/A,TRUE,"BS";#N/A,#N/A,TRUE,"P&amp;L";#N/A,#N/A,TRUE,"CF";#N/A,#N/A,TRUE,"WCAP";#N/A,#N/A,TRUE,"1.1";#N/A,#N/A,TRUE,"1.1a";#N/A,#N/A,TRUE,"1.1b";#N/A,#N/A,TRUE,"1.1c";#N/A,#N/A,TRUE,"1.1e";#N/A,#N/A,TRUE,"1.1f";#N/A,#N/A,TRUE,"1.1g";#N/A,#N/A,TRUE,"1.1h_T";#N/A,#N/A,TRUE,"1.1h_D";#N/A,#N/A,TRUE,"1.2";#N/A,#N/A,TRUE,"1.3";#N/A,#N/A,TRUE,"1.3b";#N/A,#N/A,TRUE,"OL";#N/A,#N/A,TRUE,"1.4";#N/A,#N/A,TRUE,"1.5";#N/A,#N/A,TRUE,"1.6";#N/A,#N/A,TRUE,"2.1";#N/A,#N/A,TRUE,"SOD"}</definedName>
    <definedName name="wrn.RPLINS." localSheetId="3" hidden="1">{#N/A,#N/A,FALSE,"str_title";#N/A,#N/A,FALSE,"SUM";#N/A,#N/A,FALSE,"Scope";#N/A,#N/A,FALSE,"PIE-Jn";#N/A,#N/A,FALSE,"PIE-Jn_Hz";#N/A,#N/A,FALSE,"Liq_Plan";#N/A,#N/A,FALSE,"S_Curve";#N/A,#N/A,FALSE,"Liq_Prof";#N/A,#N/A,FALSE,"Man_Pwr";#N/A,#N/A,FALSE,"Man_Prof"}</definedName>
    <definedName name="wrn.RPLINS." hidden="1">{#N/A,#N/A,FALSE,"str_title";#N/A,#N/A,FALSE,"SUM";#N/A,#N/A,FALSE,"Scope";#N/A,#N/A,FALSE,"PIE-Jn";#N/A,#N/A,FALSE,"PIE-Jn_Hz";#N/A,#N/A,FALSE,"Liq_Plan";#N/A,#N/A,FALSE,"S_Curve";#N/A,#N/A,FALSE,"Liq_Prof";#N/A,#N/A,FALSE,"Man_Pwr";#N/A,#N/A,FALSE,"Man_Prof"}</definedName>
    <definedName name="wrn.summ1" localSheetId="3" hidden="1">{#N/A,#N/A,FALSE,"COVER1.XLS ";#N/A,#N/A,FALSE,"RACT1.XLS";#N/A,#N/A,FALSE,"RACT2.XLS";#N/A,#N/A,FALSE,"ECCMP";#N/A,#N/A,FALSE,"WELDER.XLS"}</definedName>
    <definedName name="wrn.summ1" hidden="1">{#N/A,#N/A,FALSE,"COVER1.XLS ";#N/A,#N/A,FALSE,"RACT1.XLS";#N/A,#N/A,FALSE,"RACT2.XLS";#N/A,#N/A,FALSE,"ECCMP";#N/A,#N/A,FALSE,"WELDER.XLS"}</definedName>
    <definedName name="wrn.summary." localSheetId="3" hidden="1">{#N/A,#N/A,FALSE,"COVER1.XLS ";#N/A,#N/A,FALSE,"RACT1.XLS";#N/A,#N/A,FALSE,"RACT2.XLS";#N/A,#N/A,FALSE,"ECCMP";#N/A,#N/A,FALSE,"WELDER.XLS"}</definedName>
    <definedName name="wrn.summary." hidden="1">{#N/A,#N/A,FALSE,"COVER1.XLS ";#N/A,#N/A,FALSE,"RACT1.XLS";#N/A,#N/A,FALSE,"RACT2.XLS";#N/A,#N/A,FALSE,"ECCMP";#N/A,#N/A,FALSE,"WELDER.XLS"}</definedName>
    <definedName name="wrn.WorkBook._.Print." localSheetId="3" hidden="1">{#N/A,#N/A,TRUE,"Cross Checks";#N/A,#N/A,TRUE,"Balance Sheet";#N/A,#N/A,TRUE,"Share Capital &amp; Premium";#N/A,#N/A,TRUE,"Reserves";#N/A,#N/A,TRUE,"Minority Interests";#N/A,#N/A,TRUE,"Profit &amp; Loss";#N/A,#N/A,TRUE,"Sales";#N/A,#N/A,TRUE,"Cost of Sales";#N/A,#N/A,TRUE,"Admin";#N/A,#N/A,TRUE,"Other Income";#N/A,#N/A,TRUE,"Interest";#N/A,#N/A,TRUE,"Tangible Assets";#N/A,#N/A,TRUE,"Goodwill";#N/A,#N/A,TRUE,"Investments";#N/A,#N/A,TRUE,"Stocks";#N/A,#N/A,TRUE,"Debtors";#N/A,#N/A,TRUE,"Cash&amp;Loans";#N/A,#N/A,TRUE,"Creditors";#N/A,#N/A,TRUE,"Provisions";#N/A,#N/A,TRUE,"Lease Commitments";#N/A,#N/A,TRUE,"Analysis Tables";#N/A,#N/A,TRUE,"Tax";#N/A,#N/A,TRUE,"Intercompany";#N/A,#N/A,TRUE,"Cash_Flow";#N/A,#N/A,TRUE,"Cash Flow Back up";#N/A,#N/A,TRUE,"Acq-Dis B'Sheet"}</definedName>
    <definedName name="wrn.WorkBook._.Print." hidden="1">{#N/A,#N/A,TRUE,"Cross Checks";#N/A,#N/A,TRUE,"Balance Sheet";#N/A,#N/A,TRUE,"Share Capital &amp; Premium";#N/A,#N/A,TRUE,"Reserves";#N/A,#N/A,TRUE,"Minority Interests";#N/A,#N/A,TRUE,"Profit &amp; Loss";#N/A,#N/A,TRUE,"Sales";#N/A,#N/A,TRUE,"Cost of Sales";#N/A,#N/A,TRUE,"Admin";#N/A,#N/A,TRUE,"Other Income";#N/A,#N/A,TRUE,"Interest";#N/A,#N/A,TRUE,"Tangible Assets";#N/A,#N/A,TRUE,"Goodwill";#N/A,#N/A,TRUE,"Investments";#N/A,#N/A,TRUE,"Stocks";#N/A,#N/A,TRUE,"Debtors";#N/A,#N/A,TRUE,"Cash&amp;Loans";#N/A,#N/A,TRUE,"Creditors";#N/A,#N/A,TRUE,"Provisions";#N/A,#N/A,TRUE,"Lease Commitments";#N/A,#N/A,TRUE,"Analysis Tables";#N/A,#N/A,TRUE,"Tax";#N/A,#N/A,TRUE,"Intercompany";#N/A,#N/A,TRUE,"Cash_Flow";#N/A,#N/A,TRUE,"Cash Flow Back up";#N/A,#N/A,TRUE,"Acq-Dis B'Sheet"}</definedName>
    <definedName name="WRN0" localSheetId="3" hidden="1">{#N/A,#N/A,FALSE,"COVER1.XLS ";#N/A,#N/A,FALSE,"RACT1.XLS";#N/A,#N/A,FALSE,"RACT2.XLS";#N/A,#N/A,FALSE,"ECCMP";#N/A,#N/A,FALSE,"WELDER.XLS"}</definedName>
    <definedName name="WRN0" hidden="1">{#N/A,#N/A,FALSE,"COVER1.XLS ";#N/A,#N/A,FALSE,"RACT1.XLS";#N/A,#N/A,FALSE,"RACT2.XLS";#N/A,#N/A,FALSE,"ECCMP";#N/A,#N/A,FALSE,"WELDER.XLS"}</definedName>
    <definedName name="WWWW" localSheetId="3" hidden="1">{#N/A,#N/A,FALSE,"COVER.XLS";#N/A,#N/A,FALSE,"RACT1.XLS";#N/A,#N/A,FALSE,"RACT2.XLS";#N/A,#N/A,FALSE,"ECCMP";#N/A,#N/A,FALSE,"WELDER.XLS"}</definedName>
    <definedName name="WWWW" hidden="1">{#N/A,#N/A,FALSE,"COVER.XLS";#N/A,#N/A,FALSE,"RACT1.XLS";#N/A,#N/A,FALSE,"RACT2.XLS";#N/A,#N/A,FALSE,"ECCMP";#N/A,#N/A,FALSE,"WELDER.XLS"}</definedName>
    <definedName name="x">#REF!</definedName>
    <definedName name="X1_">#REF!</definedName>
    <definedName name="XLRPARAMS_COMPNAME" hidden="1">[41]XLR_NoRangeSheet!$B$6</definedName>
    <definedName name="XLRPARAMS_PAYDT1" hidden="1">[64]XLR_NoRangeSheet!$D$6</definedName>
    <definedName name="XLRPARAMS_PAYDT10" hidden="1">[64]XLR_NoRangeSheet!$M$6</definedName>
    <definedName name="XLRPARAMS_PAYDT11" hidden="1">[64]XLR_NoRangeSheet!$N$6</definedName>
    <definedName name="XLRPARAMS_PAYDT12" hidden="1">[64]XLR_NoRangeSheet!$O$6</definedName>
    <definedName name="XLRPARAMS_PAYDT2" hidden="1">[64]XLR_NoRangeSheet!$E$6</definedName>
    <definedName name="XLRPARAMS_PAYDT3" hidden="1">[64]XLR_NoRangeSheet!$F$6</definedName>
    <definedName name="XLRPARAMS_PAYDT4" hidden="1">[64]XLR_NoRangeSheet!$G$6</definedName>
    <definedName name="XLRPARAMS_PAYDT5" hidden="1">[64]XLR_NoRangeSheet!$H$6</definedName>
    <definedName name="XLRPARAMS_PAYDT6" hidden="1">[64]XLR_NoRangeSheet!$I$6</definedName>
    <definedName name="XLRPARAMS_PAYDT7" hidden="1">[64]XLR_NoRangeSheet!$J$6</definedName>
    <definedName name="XLRPARAMS_PAYDT8" hidden="1">[64]XLR_NoRangeSheet!$K$6</definedName>
    <definedName name="XLRPARAMS_PAYDT9" hidden="1">[64]XLR_NoRangeSheet!$L$6</definedName>
    <definedName name="xx" localSheetId="3">#REF!</definedName>
    <definedName name="xx">#REF!</definedName>
    <definedName name="xxxCLabel1.1.Displacement">-1</definedName>
    <definedName name="xxxCLabel1.1.Label">"02	February"</definedName>
    <definedName name="xxxCLabel1.1.Prompt">1</definedName>
    <definedName name="xxxCLabel2.1.Displacement">0</definedName>
    <definedName name="xxxCLabel2.1.Label">"02	February"</definedName>
    <definedName name="xxxCLabel2.1.Prompt">1</definedName>
    <definedName name="xxxCLabel3.1.Displacement">0</definedName>
    <definedName name="xxxCLabel3.1.Label">"02	February"</definedName>
    <definedName name="xxxCLabel3.1.Prompt">1</definedName>
    <definedName name="xxxCLabel4.1.Displacement">0</definedName>
    <definedName name="xxxCLabel4.1.Label">"02	February"</definedName>
    <definedName name="xxxCLabel4.1.Prompt">1</definedName>
    <definedName name="xxxCLabel5.1.Displacement">0</definedName>
    <definedName name="xxxCLabel5.1.Label">"02	February"</definedName>
    <definedName name="xxxCLabel5.1.Prompt">1</definedName>
    <definedName name="xxxColHeader1bx">0</definedName>
    <definedName name="xxxColHeader1by">11</definedName>
    <definedName name="xxxColHeader1ex">0</definedName>
    <definedName name="xxxColHeader1ey">11</definedName>
    <definedName name="xxxColHeader2bx">0</definedName>
    <definedName name="xxxColHeader2by">123</definedName>
    <definedName name="xxxColHeader2ex">0</definedName>
    <definedName name="xxxColHeader2ey">123</definedName>
    <definedName name="xxxColHeader3bx">0</definedName>
    <definedName name="xxxColHeader3by">177</definedName>
    <definedName name="xxxColHeader3ex">0</definedName>
    <definedName name="xxxColHeader3ey">177</definedName>
    <definedName name="xxxColHeader4bx">0</definedName>
    <definedName name="xxxColHeader4by">200</definedName>
    <definedName name="xxxColHeader4ex">0</definedName>
    <definedName name="xxxColHeader4ey">200</definedName>
    <definedName name="xxxColHeader5bx">0</definedName>
    <definedName name="xxxColHeader5by">59</definedName>
    <definedName name="xxxColHeader5ex">0</definedName>
    <definedName name="xxxColHeader5ey">59</definedName>
    <definedName name="xxxColLabels1bx">1</definedName>
    <definedName name="xxxColLabels1by">11</definedName>
    <definedName name="xxxColLabels1ex">1</definedName>
    <definedName name="xxxColLabels1ey">11</definedName>
    <definedName name="xxxColLabels2bx">1</definedName>
    <definedName name="xxxColLabels2by">123</definedName>
    <definedName name="xxxColLabels2ex">1</definedName>
    <definedName name="xxxColLabels2ey">123</definedName>
    <definedName name="xxxColLabels3bx">1</definedName>
    <definedName name="xxxColLabels3by">177</definedName>
    <definedName name="xxxColLabels3ex">1</definedName>
    <definedName name="xxxColLabels3ey">177</definedName>
    <definedName name="xxxColLabels4bx">1</definedName>
    <definedName name="xxxColLabels4by">200</definedName>
    <definedName name="xxxColLabels4ex">1</definedName>
    <definedName name="xxxColLabels4ey">200</definedName>
    <definedName name="xxxColLabels5bx">1</definedName>
    <definedName name="xxxColLabels5by">59</definedName>
    <definedName name="xxxColLabels5ex">1</definedName>
    <definedName name="xxxColLabels5ey">59</definedName>
    <definedName name="xxxCommon1DimValue1.1">"'0001"</definedName>
    <definedName name="xxxCommon1DimValue1.2">"Profit &amp; Loss"</definedName>
    <definedName name="xxxCommon1DimValue2.1">"A"</definedName>
    <definedName name="xxxCommon1DimValue2.2">"ACTUAL"</definedName>
    <definedName name="xxxCommon1DimValue3.1">"'18010"</definedName>
    <definedName name="xxxCommon1DimValue3.2">"ROULUNDS CODAN INDIA LTD."</definedName>
    <definedName name="xxxCommon1DimValue4.1">"Year-to-Date"</definedName>
    <definedName name="xxxCommon1DimValue4.2">"Year to date P&amp;L Accumulation"</definedName>
    <definedName name="xxxCommon1DimValue5.1">"'2003"</definedName>
    <definedName name="xxxCommon1DimValue5.2">2003</definedName>
    <definedName name="xxxCommon1DimValue6.1">"'0000"</definedName>
    <definedName name="xxxCommon1DimValue6.2">"Total"</definedName>
    <definedName name="xxxCommon1DimValue7.1">"Local"</definedName>
    <definedName name="xxxCommon1DimValue7.2">"Local Currency"</definedName>
    <definedName name="xxxCommon1DimValue8.1">"Net-of-Adjustments"</definedName>
    <definedName name="xxxCommon1DimValue8.2">"Net-of-Adjustments Datatype"</definedName>
    <definedName name="xxxCommon2DimValue1.1">"'0006"</definedName>
    <definedName name="xxxCommon2DimValue1.2">"Cashflow Statement"</definedName>
    <definedName name="xxxCommon2DimValue2.1">"A"</definedName>
    <definedName name="xxxCommon2DimValue2.2">"ACTUAL"</definedName>
    <definedName name="xxxCommon2DimValue3.1">"'18010"</definedName>
    <definedName name="xxxCommon2DimValue3.2">"ROULUNDS CODAN INDIA LTD."</definedName>
    <definedName name="xxxCommon2DimValue4.1">"Year-to-Date"</definedName>
    <definedName name="xxxCommon2DimValue4.2">"Year to date P&amp;L Accumulation"</definedName>
    <definedName name="xxxCommon2DimValue5.1">"'2003"</definedName>
    <definedName name="xxxCommon2DimValue5.2">2003</definedName>
    <definedName name="xxxCommon2DimValue6.1">"'0000"</definedName>
    <definedName name="xxxCommon2DimValue6.2">"Total"</definedName>
    <definedName name="xxxCommon2DimValue7.1">"Local"</definedName>
    <definedName name="xxxCommon2DimValue7.2">"Local Currency"</definedName>
    <definedName name="xxxCommon2DimValue8.1">"Net-of-Adjustments"</definedName>
    <definedName name="xxxCommon2DimValue8.2">"Net-of-Adjustments Datatype"</definedName>
    <definedName name="xxxCommon3DimValue1.1">"'0030"</definedName>
    <definedName name="xxxCommon3DimValue1.2">"Orders received"</definedName>
    <definedName name="xxxCommon3DimValue2.1">"A"</definedName>
    <definedName name="xxxCommon3DimValue2.2">"ACTUAL"</definedName>
    <definedName name="xxxCommon3DimValue3.1">"'18010"</definedName>
    <definedName name="xxxCommon3DimValue3.2">"ROULUNDS CODAN INDIA LTD."</definedName>
    <definedName name="xxxCommon3DimValue4.1">"Year-to-Date"</definedName>
    <definedName name="xxxCommon3DimValue4.2">"Year to date P&amp;L Accumulation"</definedName>
    <definedName name="xxxCommon3DimValue5.1">"'2003"</definedName>
    <definedName name="xxxCommon3DimValue5.2">2003</definedName>
    <definedName name="xxxCommon3DimValue6.1">"'0000"</definedName>
    <definedName name="xxxCommon3DimValue6.2">"Total"</definedName>
    <definedName name="xxxCommon3DimValue7.1">"Local"</definedName>
    <definedName name="xxxCommon3DimValue7.2">"Local Currency"</definedName>
    <definedName name="xxxCommon3DimValue8.1">"Net-of-Adjustments"</definedName>
    <definedName name="xxxCommon3DimValue8.2">"Net-of-Adjustments Datatype"</definedName>
    <definedName name="xxxCommon4DimValue1.1">"'0032"</definedName>
    <definedName name="xxxCommon4DimValue1.2">"Orders period end"</definedName>
    <definedName name="xxxCommon4DimValue2.1">"A"</definedName>
    <definedName name="xxxCommon4DimValue2.2">"ACTUAL"</definedName>
    <definedName name="xxxCommon4DimValue3.1">"'18010"</definedName>
    <definedName name="xxxCommon4DimValue3.2">"ROULUNDS CODAN INDIA LTD."</definedName>
    <definedName name="xxxCommon4DimValue4.1">"Year-to-Date"</definedName>
    <definedName name="xxxCommon4DimValue4.2">"Year to date P&amp;L Accumulation"</definedName>
    <definedName name="xxxCommon4DimValue5.1">"'2003"</definedName>
    <definedName name="xxxCommon4DimValue5.2">2003</definedName>
    <definedName name="xxxCommon4DimValue6.1">"'0000"</definedName>
    <definedName name="xxxCommon4DimValue6.2">"Total"</definedName>
    <definedName name="xxxCommon4DimValue7.1">"Local"</definedName>
    <definedName name="xxxCommon4DimValue7.2">"Local Currency"</definedName>
    <definedName name="xxxCommon4DimValue8.1">"Net-of-Adjustments"</definedName>
    <definedName name="xxxCommon4DimValue8.2">"Net-of-Adjustments Datatype"</definedName>
    <definedName name="xxxCommon5DimValue1.1">"'0005"</definedName>
    <definedName name="xxxCommon5DimValue1.2">"Balance Sheet"</definedName>
    <definedName name="xxxCommon5DimValue2.1">"A"</definedName>
    <definedName name="xxxCommon5DimValue2.2">"ACTUAL"</definedName>
    <definedName name="xxxCommon5DimValue3.1">"'18010"</definedName>
    <definedName name="xxxCommon5DimValue3.2">"ROULUNDS CODAN INDIA LTD."</definedName>
    <definedName name="xxxCommon5DimValue4.1">"Year-to-Date"</definedName>
    <definedName name="xxxCommon5DimValue4.2">"Year to date P&amp;L Accumulation"</definedName>
    <definedName name="xxxCommon5DimValue5.1">"'2003"</definedName>
    <definedName name="xxxCommon5DimValue5.2">2003</definedName>
    <definedName name="xxxCommon5DimValue6.1">"'0000"</definedName>
    <definedName name="xxxCommon5DimValue6.2">"Total"</definedName>
    <definedName name="xxxCommon5DimValue7.1">"Local"</definedName>
    <definedName name="xxxCommon5DimValue7.2">"Local Currency"</definedName>
    <definedName name="xxxCommon5DimValue8.1">"Net-of-Adjustments"</definedName>
    <definedName name="xxxCommon5DimValue8.2">"Net-of-Adjustments Datatype"</definedName>
    <definedName name="xxxCommonArea1bx">0</definedName>
    <definedName name="xxxCommonArea1by">2</definedName>
    <definedName name="xxxCommonArea1ex">2</definedName>
    <definedName name="xxxCommonArea1ey">9</definedName>
    <definedName name="xxxCommonArea2bx">0</definedName>
    <definedName name="xxxCommonArea2by">114</definedName>
    <definedName name="xxxCommonArea2ex">2</definedName>
    <definedName name="xxxCommonArea2ey">121</definedName>
    <definedName name="xxxCommonArea3bx">0</definedName>
    <definedName name="xxxCommonArea3by">168</definedName>
    <definedName name="xxxCommonArea3ex">2</definedName>
    <definedName name="xxxCommonArea3ey">175</definedName>
    <definedName name="xxxCommonArea4bx">0</definedName>
    <definedName name="xxxCommonArea4by">191</definedName>
    <definedName name="xxxCommonArea4ex">2</definedName>
    <definedName name="xxxCommonArea4ey">198</definedName>
    <definedName name="xxxCommonArea5bx">0</definedName>
    <definedName name="xxxCommonArea5by">50</definedName>
    <definedName name="xxxCommonArea5ex">2</definedName>
    <definedName name="xxxCommonArea5ey">57</definedName>
    <definedName name="xxxDataBlock1bx">1</definedName>
    <definedName name="xxxDataBlock1by">15</definedName>
    <definedName name="xxxDataBlock1ex">1</definedName>
    <definedName name="xxxDataBlock1ey">46</definedName>
    <definedName name="xxxDataBlock2bx">1</definedName>
    <definedName name="xxxDataBlock2by">127</definedName>
    <definedName name="xxxDataBlock2ex">1</definedName>
    <definedName name="xxxDataBlock2ey">163</definedName>
    <definedName name="xxxDataBlock3bx">1</definedName>
    <definedName name="xxxDataBlock3by">181</definedName>
    <definedName name="xxxDataBlock3ex">1</definedName>
    <definedName name="xxxDataBlock3ey">186</definedName>
    <definedName name="xxxDataBlock4bx">1</definedName>
    <definedName name="xxxDataBlock4by">204</definedName>
    <definedName name="xxxDataBlock4ex">1</definedName>
    <definedName name="xxxDataBlock4ey">211</definedName>
    <definedName name="xxxDataBlock5bx">1</definedName>
    <definedName name="xxxDataBlock5by">63</definedName>
    <definedName name="xxxDataBlock5ex">1</definedName>
    <definedName name="xxxDataBlock5ey">109</definedName>
    <definedName name="xxxDownfootCols1Count">0</definedName>
    <definedName name="xxxDownfootCols2Count">0</definedName>
    <definedName name="xxxDownfootCols3Count">0</definedName>
    <definedName name="xxxDownfootCols4Count">0</definedName>
    <definedName name="xxxDownfootCols5Count">0</definedName>
    <definedName name="xxxDownfootRows1Count">8</definedName>
    <definedName name="xxxDownfootRows1Number0">17</definedName>
    <definedName name="xxxDownfootRows1Number1">22</definedName>
    <definedName name="xxxDownfootRows1Number2">25</definedName>
    <definedName name="xxxDownfootRows1Number3">36</definedName>
    <definedName name="xxxDownfootRows1Number4">37</definedName>
    <definedName name="xxxDownfootRows1Number5">42</definedName>
    <definedName name="xxxDownfootRows1Number6">44</definedName>
    <definedName name="xxxDownfootRows1Number7">46</definedName>
    <definedName name="xxxDownfootRows2Count">7</definedName>
    <definedName name="xxxDownfootRows2Number0">129</definedName>
    <definedName name="xxxDownfootRows2Number1">131</definedName>
    <definedName name="xxxDownfootRows2Number2">134</definedName>
    <definedName name="xxxDownfootRows2Number3">142</definedName>
    <definedName name="xxxDownfootRows2Number4">153</definedName>
    <definedName name="xxxDownfootRows2Number5">154</definedName>
    <definedName name="xxxDownfootRows2Number6">163</definedName>
    <definedName name="xxxDownfootRows3Count">2</definedName>
    <definedName name="xxxDownfootRows3Number0">183</definedName>
    <definedName name="xxxDownfootRows3Number1">186</definedName>
    <definedName name="xxxDownfootRows4Count">2</definedName>
    <definedName name="xxxDownfootRows4Number0">207</definedName>
    <definedName name="xxxDownfootRows4Number1">211</definedName>
    <definedName name="xxxDownfootRows5Count">16</definedName>
    <definedName name="xxxDownfootRows5Number0">67</definedName>
    <definedName name="xxxDownfootRows5Number1">72</definedName>
    <definedName name="xxxDownfootRows5Number10">98</definedName>
    <definedName name="xxxDownfootRows5Number11">101</definedName>
    <definedName name="xxxDownfootRows5Number12">105</definedName>
    <definedName name="xxxDownfootRows5Number13">107</definedName>
    <definedName name="xxxDownfootRows5Number14">108</definedName>
    <definedName name="xxxDownfootRows5Number15">109</definedName>
    <definedName name="xxxDownfootRows5Number2">76</definedName>
    <definedName name="xxxDownfootRows5Number3">77</definedName>
    <definedName name="xxxDownfootRows5Number4">82</definedName>
    <definedName name="xxxDownfootRows5Number5">85</definedName>
    <definedName name="xxxDownfootRows5Number6">88</definedName>
    <definedName name="xxxDownfootRows5Number7">89</definedName>
    <definedName name="xxxDownfootRows5Number8">96</definedName>
    <definedName name="xxxDownfootRows5Number9">97</definedName>
    <definedName name="xxxEntireArea1bx">0</definedName>
    <definedName name="xxxEntireArea1by">2</definedName>
    <definedName name="xxxEntireArea1ex">1</definedName>
    <definedName name="xxxEntireArea1ey">46</definedName>
    <definedName name="xxxEntireArea2bx">0</definedName>
    <definedName name="xxxEntireArea2by">114</definedName>
    <definedName name="xxxEntireArea2ex">1</definedName>
    <definedName name="xxxEntireArea2ey">163</definedName>
    <definedName name="xxxEntireArea3bx">0</definedName>
    <definedName name="xxxEntireArea3by">168</definedName>
    <definedName name="xxxEntireArea3ex">1</definedName>
    <definedName name="xxxEntireArea3ey">186</definedName>
    <definedName name="xxxEntireArea4bx">0</definedName>
    <definedName name="xxxEntireArea4by">191</definedName>
    <definedName name="xxxEntireArea4ex">1</definedName>
    <definedName name="xxxEntireArea4ey">211</definedName>
    <definedName name="xxxEntireArea5bx">0</definedName>
    <definedName name="xxxEntireArea5by">50</definedName>
    <definedName name="xxxEntireArea5ex">1</definedName>
    <definedName name="xxxEntireArea5ey">109</definedName>
    <definedName name="xxxGNVFileName">"MONTHREP.GNV"</definedName>
    <definedName name="xxxGNVStamp">1004357820</definedName>
    <definedName name="xxxHeaderCols1Count">0</definedName>
    <definedName name="xxxHeaderCols2Count">0</definedName>
    <definedName name="xxxHeaderCols3Count">0</definedName>
    <definedName name="xxxHeaderCols4Count">0</definedName>
    <definedName name="xxxHeaderCols5Count">0</definedName>
    <definedName name="xxxHeaderRows1Count">0</definedName>
    <definedName name="xxxHeaderRows2Count">0</definedName>
    <definedName name="xxxHeaderRows3Count">0</definedName>
    <definedName name="xxxHeaderRows4Count">2</definedName>
    <definedName name="xxxHeaderRows4Number0">204</definedName>
    <definedName name="xxxHeaderRows4Number1">208</definedName>
    <definedName name="xxxHeaderRows4Over0">0</definedName>
    <definedName name="xxxHeaderRows4Over1">0</definedName>
    <definedName name="xxxHeaderRows4Submit0">1</definedName>
    <definedName name="xxxHeaderRows4Submit1">1</definedName>
    <definedName name="xxxHeaderRows5Count">2</definedName>
    <definedName name="xxxHeaderRows5Number0">63</definedName>
    <definedName name="xxxHeaderRows5Number1">90</definedName>
    <definedName name="xxxHeaderRows5Over0">0</definedName>
    <definedName name="xxxHeaderRows5Over1">0</definedName>
    <definedName name="xxxHeaderRows5Submit0">1</definedName>
    <definedName name="xxxHeaderRows5Submit1">1</definedName>
    <definedName name="xxxNumber_Areas">5</definedName>
    <definedName name="xxxODECols1Count">0</definedName>
    <definedName name="xxxODECols2Count">0</definedName>
    <definedName name="xxxODECols3Count">0</definedName>
    <definedName name="xxxODECols4Count">0</definedName>
    <definedName name="xxxODECols5Count">0</definedName>
    <definedName name="xxxODERows1Count">0</definedName>
    <definedName name="xxxODERows2Count">0</definedName>
    <definedName name="xxxODERows3Count">0</definedName>
    <definedName name="xxxODERows4Count">0</definedName>
    <definedName name="xxxODERows5Count">0</definedName>
    <definedName name="xxxRefreshable">1</definedName>
    <definedName name="xxxRLabel1.1.Prompt">0</definedName>
    <definedName name="xxxRLabel1.10.Prompt">0</definedName>
    <definedName name="xxxRLabel1.11.Prompt">0</definedName>
    <definedName name="xxxRLabel1.12.Prompt">0</definedName>
    <definedName name="xxxRLabel1.13.Prompt">0</definedName>
    <definedName name="xxxRLabel1.14.Prompt">0</definedName>
    <definedName name="xxxRLabel1.15.Prompt">0</definedName>
    <definedName name="xxxRLabel1.16.Prompt">0</definedName>
    <definedName name="xxxRLabel1.17.Prompt">0</definedName>
    <definedName name="xxxRLabel1.18.Prompt">0</definedName>
    <definedName name="xxxRLabel1.19.Prompt">0</definedName>
    <definedName name="xxxRLabel1.2.Prompt">0</definedName>
    <definedName name="xxxRLabel1.20.Prompt">0</definedName>
    <definedName name="xxxRLabel1.21.Prompt">0</definedName>
    <definedName name="xxxRLabel1.22.Prompt">0</definedName>
    <definedName name="xxxRLabel1.23.Prompt">0</definedName>
    <definedName name="xxxRLabel1.24.Prompt">0</definedName>
    <definedName name="xxxRLabel1.25.Prompt">0</definedName>
    <definedName name="xxxRLabel1.26.Prompt">0</definedName>
    <definedName name="xxxRLabel1.27.Prompt">0</definedName>
    <definedName name="xxxRLabel1.28.Prompt">0</definedName>
    <definedName name="xxxRLabel1.29.Prompt">0</definedName>
    <definedName name="xxxRLabel1.3.Prompt">0</definedName>
    <definedName name="xxxRLabel1.30.Prompt">0</definedName>
    <definedName name="xxxRLabel1.31.Prompt">0</definedName>
    <definedName name="xxxRLabel1.32.Prompt">0</definedName>
    <definedName name="xxxRLabel1.4.Prompt">0</definedName>
    <definedName name="xxxRLabel1.5.Prompt">0</definedName>
    <definedName name="xxxRLabel1.6.Prompt">0</definedName>
    <definedName name="xxxRLabel1.7.Prompt">0</definedName>
    <definedName name="xxxRLabel1.8.Prompt">0</definedName>
    <definedName name="xxxRLabel1.9.Prompt">0</definedName>
    <definedName name="xxxRLabel2.1.Prompt">0</definedName>
    <definedName name="xxxRLabel2.10.Prompt">0</definedName>
    <definedName name="xxxRLabel2.11.Prompt">0</definedName>
    <definedName name="xxxRLabel2.12.Prompt">0</definedName>
    <definedName name="xxxRLabel2.13.Prompt">0</definedName>
    <definedName name="xxxRLabel2.14.Prompt">0</definedName>
    <definedName name="xxxRLabel2.15.Prompt">0</definedName>
    <definedName name="xxxRLabel2.16.Prompt">0</definedName>
    <definedName name="xxxRLabel2.17.Prompt">0</definedName>
    <definedName name="xxxRLabel2.18.Prompt">0</definedName>
    <definedName name="xxxRLabel2.19.Prompt">0</definedName>
    <definedName name="xxxRLabel2.2.Prompt">0</definedName>
    <definedName name="xxxRLabel2.20.Prompt">0</definedName>
    <definedName name="xxxRLabel2.21.Prompt">0</definedName>
    <definedName name="xxxRLabel2.22.Prompt">0</definedName>
    <definedName name="xxxRLabel2.23.Prompt">0</definedName>
    <definedName name="xxxRLabel2.24.Prompt">0</definedName>
    <definedName name="xxxRLabel2.25.Prompt">0</definedName>
    <definedName name="xxxRLabel2.26.Prompt">0</definedName>
    <definedName name="xxxRLabel2.27.Prompt">0</definedName>
    <definedName name="xxxRLabel2.28.Prompt">0</definedName>
    <definedName name="xxxRLabel2.29.Prompt">0</definedName>
    <definedName name="xxxRLabel2.3.Prompt">0</definedName>
    <definedName name="xxxRLabel2.30.Prompt">0</definedName>
    <definedName name="xxxRLabel2.31.Prompt">0</definedName>
    <definedName name="xxxRLabel2.32.Prompt">0</definedName>
    <definedName name="xxxRLabel2.33.Prompt">0</definedName>
    <definedName name="xxxRLabel2.34.Prompt">0</definedName>
    <definedName name="xxxRLabel2.35.Prompt">0</definedName>
    <definedName name="xxxRLabel2.36.Prompt">0</definedName>
    <definedName name="xxxRLabel2.37.Prompt">0</definedName>
    <definedName name="xxxRLabel2.4.Prompt">0</definedName>
    <definedName name="xxxRLabel2.5.Prompt">0</definedName>
    <definedName name="xxxRLabel2.6.Prompt">0</definedName>
    <definedName name="xxxRLabel2.7.Prompt">0</definedName>
    <definedName name="xxxRLabel2.8.Prompt">0</definedName>
    <definedName name="xxxRLabel2.9.Prompt">0</definedName>
    <definedName name="xxxRLabel3.1.Prompt">0</definedName>
    <definedName name="xxxRLabel3.2.Prompt">0</definedName>
    <definedName name="xxxRLabel3.3.Prompt">0</definedName>
    <definedName name="xxxRLabel3.4.Prompt">0</definedName>
    <definedName name="xxxRLabel3.5.Prompt">0</definedName>
    <definedName name="xxxRLabel3.6.Prompt">0</definedName>
    <definedName name="xxxRLabel4.1.Prompt">0</definedName>
    <definedName name="xxxRLabel4.2.Prompt">0</definedName>
    <definedName name="xxxRLabel4.3.Prompt">0</definedName>
    <definedName name="xxxRLabel4.4.Prompt">0</definedName>
    <definedName name="xxxRLabel4.5.Prompt">0</definedName>
    <definedName name="xxxRLabel4.6.Prompt">0</definedName>
    <definedName name="xxxRLabel4.7.Prompt">0</definedName>
    <definedName name="xxxRLabel4.8.Prompt">0</definedName>
    <definedName name="xxxRLabel5.1.Prompt">0</definedName>
    <definedName name="xxxRLabel5.10.Prompt">0</definedName>
    <definedName name="xxxRLabel5.11.Prompt">0</definedName>
    <definedName name="xxxRLabel5.12.Prompt">0</definedName>
    <definedName name="xxxRLabel5.13.Prompt">0</definedName>
    <definedName name="xxxRLabel5.14.Prompt">0</definedName>
    <definedName name="xxxRLabel5.15.Prompt">0</definedName>
    <definedName name="xxxRLabel5.16.Prompt">0</definedName>
    <definedName name="xxxRLabel5.17.Prompt">0</definedName>
    <definedName name="xxxRLabel5.18.Prompt">0</definedName>
    <definedName name="xxxRLabel5.19.Prompt">0</definedName>
    <definedName name="xxxRLabel5.2.Prompt">0</definedName>
    <definedName name="xxxRLabel5.20.Prompt">0</definedName>
    <definedName name="xxxRLabel5.21.Prompt">0</definedName>
    <definedName name="xxxRLabel5.22.Prompt">0</definedName>
    <definedName name="xxxRLabel5.23.Prompt">0</definedName>
    <definedName name="xxxRLabel5.24.Prompt">0</definedName>
    <definedName name="xxxRLabel5.25.Prompt">0</definedName>
    <definedName name="xxxRLabel5.26.Prompt">0</definedName>
    <definedName name="xxxRLabel5.27.Prompt">0</definedName>
    <definedName name="xxxRLabel5.28.Prompt">0</definedName>
    <definedName name="xxxRLabel5.29.Prompt">0</definedName>
    <definedName name="xxxRLabel5.3.Prompt">0</definedName>
    <definedName name="xxxRLabel5.30.Prompt">0</definedName>
    <definedName name="xxxRLabel5.31.Prompt">0</definedName>
    <definedName name="xxxRLabel5.32.Prompt">0</definedName>
    <definedName name="xxxRLabel5.33.Prompt">0</definedName>
    <definedName name="xxxRLabel5.34.Prompt">0</definedName>
    <definedName name="xxxRLabel5.35.Prompt">0</definedName>
    <definedName name="xxxRLabel5.36.Prompt">0</definedName>
    <definedName name="xxxRLabel5.37.Prompt">0</definedName>
    <definedName name="xxxRLabel5.38.Prompt">0</definedName>
    <definedName name="xxxRLabel5.39.Prompt">0</definedName>
    <definedName name="xxxRLabel5.4.Prompt">0</definedName>
    <definedName name="xxxRLabel5.40.Prompt">0</definedName>
    <definedName name="xxxRLabel5.41.Prompt">0</definedName>
    <definedName name="xxxRLabel5.42.Prompt">0</definedName>
    <definedName name="xxxRLabel5.43.Prompt">0</definedName>
    <definedName name="xxxRLabel5.44.Prompt">0</definedName>
    <definedName name="xxxRLabel5.45.Prompt">0</definedName>
    <definedName name="xxxRLabel5.46.Prompt">0</definedName>
    <definedName name="xxxRLabel5.47.Prompt">0</definedName>
    <definedName name="xxxRLabel5.5.Prompt">0</definedName>
    <definedName name="xxxRLabel5.6.Prompt">0</definedName>
    <definedName name="xxxRLabel5.7.Prompt">0</definedName>
    <definedName name="xxxRLabel5.8.Prompt">0</definedName>
    <definedName name="xxxRLabel5.9.Prompt">0</definedName>
    <definedName name="xxxRowHeader1bx">0</definedName>
    <definedName name="xxxRowHeader1by">13</definedName>
    <definedName name="xxxRowHeader1ex">0</definedName>
    <definedName name="xxxRowHeader1ey">13</definedName>
    <definedName name="xxxRowHeader2bx">0</definedName>
    <definedName name="xxxRowHeader2by">125</definedName>
    <definedName name="xxxRowHeader2ex">0</definedName>
    <definedName name="xxxRowHeader2ey">125</definedName>
    <definedName name="xxxRowHeader3bx">0</definedName>
    <definedName name="xxxRowHeader3by">179</definedName>
    <definedName name="xxxRowHeader3ex">0</definedName>
    <definedName name="xxxRowHeader3ey">179</definedName>
    <definedName name="xxxRowHeader4bx">0</definedName>
    <definedName name="xxxRowHeader4by">202</definedName>
    <definedName name="xxxRowHeader4ex">0</definedName>
    <definedName name="xxxRowHeader4ey">202</definedName>
    <definedName name="xxxRowHeader5bx">0</definedName>
    <definedName name="xxxRowHeader5by">61</definedName>
    <definedName name="xxxRowHeader5ex">0</definedName>
    <definedName name="xxxRowHeader5ey">61</definedName>
    <definedName name="xxxRowLabels1bx">0</definedName>
    <definedName name="xxxRowLabels1by">15</definedName>
    <definedName name="xxxRowLabels1ex">0</definedName>
    <definedName name="xxxRowLabels1ey">46</definedName>
    <definedName name="xxxRowLabels2bx">0</definedName>
    <definedName name="xxxRowLabels2by">127</definedName>
    <definedName name="xxxRowLabels2ex">0</definedName>
    <definedName name="xxxRowLabels2ey">163</definedName>
    <definedName name="xxxRowLabels3bx">0</definedName>
    <definedName name="xxxRowLabels3by">181</definedName>
    <definedName name="xxxRowLabels3ex">0</definedName>
    <definedName name="xxxRowLabels3ey">186</definedName>
    <definedName name="xxxRowLabels4bx">0</definedName>
    <definedName name="xxxRowLabels4by">204</definedName>
    <definedName name="xxxRowLabels4ex">0</definedName>
    <definedName name="xxxRowLabels4ey">211</definedName>
    <definedName name="xxxRowLabels5bx">0</definedName>
    <definedName name="xxxRowLabels5by">63</definedName>
    <definedName name="xxxRowLabels5ex">0</definedName>
    <definedName name="xxxRowLabels5ey">109</definedName>
    <definedName name="xxxSubmittable">1</definedName>
    <definedName name="xxxUDCols1Count">0</definedName>
    <definedName name="xxxUDCols2Count">0</definedName>
    <definedName name="xxxUDCols3Count">0</definedName>
    <definedName name="xxxUDCols4Count">0</definedName>
    <definedName name="xxxUDCols5Count">0</definedName>
    <definedName name="xxxUDRows1Count">0</definedName>
    <definedName name="xxxUDRows2Count">0</definedName>
    <definedName name="xxxUDRows3Count">0</definedName>
    <definedName name="xxxUDRows4Count">0</definedName>
    <definedName name="xxxUDRows5Count">0</definedName>
    <definedName name="xxxWorksheet_Name">"Sheet1"</definedName>
    <definedName name="xxxx" hidden="1">[65]CE!#REF!</definedName>
    <definedName name="Y122_">[1]DLC!$HR$109</definedName>
    <definedName name="Ye">#REF!,#REF!</definedName>
    <definedName name="YEAR">#REF!</definedName>
    <definedName name="Year1">#REF!</definedName>
    <definedName name="YEARLY">[12]TWELVE!$A$3:$Q$445</definedName>
    <definedName name="Yes">'[51]Users Authorisations'!#REF!</definedName>
    <definedName name="yew">[66]SUMMERY!$P$1</definedName>
    <definedName name="yrend_date">[54]Variables_x!$F$14</definedName>
    <definedName name="yrend_date1">[54]Variables_x!$F$17</definedName>
    <definedName name="YTPI">#REF!</definedName>
    <definedName name="yyy">#REF!</definedName>
    <definedName name="yyyy">#REF!</definedName>
    <definedName name="Z" localSheetId="3" hidden="1">{#N/A,#N/A,TRUE,"Cross Checks";#N/A,#N/A,TRUE,"Balance Sheet";#N/A,#N/A,TRUE,"Share Capital &amp; Premium";#N/A,#N/A,TRUE,"Reserves";#N/A,#N/A,TRUE,"Minority Interests";#N/A,#N/A,TRUE,"Profit &amp; Loss";#N/A,#N/A,TRUE,"Sales";#N/A,#N/A,TRUE,"Cost of Sales";#N/A,#N/A,TRUE,"Admin";#N/A,#N/A,TRUE,"Other Income";#N/A,#N/A,TRUE,"Interest";#N/A,#N/A,TRUE,"Tangible Assets";#N/A,#N/A,TRUE,"Goodwill";#N/A,#N/A,TRUE,"Investments";#N/A,#N/A,TRUE,"Stocks";#N/A,#N/A,TRUE,"Debtors";#N/A,#N/A,TRUE,"Cash&amp;Loans";#N/A,#N/A,TRUE,"Creditors";#N/A,#N/A,TRUE,"Provisions";#N/A,#N/A,TRUE,"Lease Commitments";#N/A,#N/A,TRUE,"Analysis Tables";#N/A,#N/A,TRUE,"Tax";#N/A,#N/A,TRUE,"Intercompany";#N/A,#N/A,TRUE,"Cash_Flow";#N/A,#N/A,TRUE,"Cash Flow Back up";#N/A,#N/A,TRUE,"Acq-Dis B'Sheet"}</definedName>
    <definedName name="Z" hidden="1">{#N/A,#N/A,TRUE,"Cross Checks";#N/A,#N/A,TRUE,"Balance Sheet";#N/A,#N/A,TRUE,"Share Capital &amp; Premium";#N/A,#N/A,TRUE,"Reserves";#N/A,#N/A,TRUE,"Minority Interests";#N/A,#N/A,TRUE,"Profit &amp; Loss";#N/A,#N/A,TRUE,"Sales";#N/A,#N/A,TRUE,"Cost of Sales";#N/A,#N/A,TRUE,"Admin";#N/A,#N/A,TRUE,"Other Income";#N/A,#N/A,TRUE,"Interest";#N/A,#N/A,TRUE,"Tangible Assets";#N/A,#N/A,TRUE,"Goodwill";#N/A,#N/A,TRUE,"Investments";#N/A,#N/A,TRUE,"Stocks";#N/A,#N/A,TRUE,"Debtors";#N/A,#N/A,TRUE,"Cash&amp;Loans";#N/A,#N/A,TRUE,"Creditors";#N/A,#N/A,TRUE,"Provisions";#N/A,#N/A,TRUE,"Lease Commitments";#N/A,#N/A,TRUE,"Analysis Tables";#N/A,#N/A,TRUE,"Tax";#N/A,#N/A,TRUE,"Intercompany";#N/A,#N/A,TRUE,"Cash_Flow";#N/A,#N/A,TRUE,"Cash Flow Back up";#N/A,#N/A,TRUE,"Acq-Dis B'Sheet"}</definedName>
    <definedName name="zx" localSheetId="3" hidden="1">{#N/A,#N/A,FALSE,"COVER.XLS";#N/A,#N/A,FALSE,"RACT1.XLS";#N/A,#N/A,FALSE,"RACT2.XLS";#N/A,#N/A,FALSE,"ECCMP";#N/A,#N/A,FALSE,"WELDER.XLS"}</definedName>
    <definedName name="zx" hidden="1">{#N/A,#N/A,FALSE,"COVER.XLS";#N/A,#N/A,FALSE,"RACT1.XLS";#N/A,#N/A,FALSE,"RACT2.XLS";#N/A,#N/A,FALSE,"ECCMP";#N/A,#N/A,FALSE,"WELDER.XLS"}</definedName>
    <definedName name="zzzz">#REF!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38" i="9" l="1"/>
  <c r="D5" i="41" l="1"/>
  <c r="D6" i="41"/>
  <c r="D7" i="41"/>
  <c r="D8" i="41"/>
  <c r="D4" i="41"/>
  <c r="I28" i="41"/>
  <c r="I25" i="41"/>
  <c r="I30" i="41" l="1"/>
  <c r="E11" i="40" l="1"/>
  <c r="E15" i="40"/>
  <c r="I23" i="40"/>
  <c r="I24" i="40"/>
  <c r="G25" i="40"/>
  <c r="I25" i="40"/>
  <c r="I28" i="40"/>
  <c r="I29" i="40"/>
  <c r="I22" i="40"/>
  <c r="I31" i="40"/>
  <c r="I32" i="40"/>
  <c r="I33" i="40"/>
  <c r="I34" i="40"/>
  <c r="I35" i="40"/>
  <c r="I30" i="40"/>
  <c r="I36" i="40"/>
  <c r="E18" i="40"/>
  <c r="I49" i="40"/>
  <c r="D8" i="40"/>
  <c r="I42" i="40" a="1"/>
  <c r="I42" i="40"/>
  <c r="I50" i="40"/>
  <c r="G49" i="40"/>
  <c r="G42" i="40" a="1"/>
  <c r="G42" i="40"/>
  <c r="G50" i="40"/>
  <c r="I37" i="40"/>
  <c r="I44" i="40"/>
  <c r="I43" i="40"/>
  <c r="I46" i="40"/>
  <c r="I48" i="40"/>
  <c r="G22" i="40"/>
  <c r="G30" i="40"/>
  <c r="G36" i="40"/>
  <c r="G44" i="40"/>
  <c r="G43" i="40"/>
  <c r="G46" i="40"/>
  <c r="G48" i="40"/>
  <c r="I45" i="40"/>
  <c r="I47" i="40"/>
  <c r="H45" i="40"/>
  <c r="H42" i="40" a="1"/>
  <c r="H42" i="40"/>
  <c r="H47" i="40"/>
  <c r="G45" i="40"/>
  <c r="G47" i="40"/>
  <c r="F45" i="40"/>
  <c r="F42" i="40" a="1"/>
  <c r="F42" i="40"/>
  <c r="F47" i="40"/>
  <c r="E45" i="40"/>
  <c r="E42" i="40" a="1"/>
  <c r="E42" i="40"/>
  <c r="E47" i="40"/>
  <c r="H22" i="40"/>
  <c r="H30" i="40"/>
  <c r="H36" i="40"/>
  <c r="H44" i="40"/>
  <c r="H43" i="40"/>
  <c r="H46" i="40"/>
  <c r="F22" i="40"/>
  <c r="F30" i="40"/>
  <c r="F36" i="40"/>
  <c r="F44" i="40"/>
  <c r="F43" i="40"/>
  <c r="F46" i="40"/>
  <c r="E22" i="40"/>
  <c r="E30" i="40"/>
  <c r="E36" i="40"/>
  <c r="E44" i="40"/>
  <c r="E43" i="40"/>
  <c r="E46" i="40"/>
  <c r="E16" i="9"/>
  <c r="E12" i="9"/>
  <c r="I32" i="9"/>
  <c r="I33" i="9"/>
  <c r="I34" i="9"/>
  <c r="I35" i="9"/>
  <c r="I36" i="9"/>
  <c r="F31" i="9"/>
  <c r="G31" i="9"/>
  <c r="H31" i="9"/>
  <c r="E31" i="9"/>
  <c r="G26" i="9"/>
  <c r="I26" i="9" s="1"/>
  <c r="I24" i="9"/>
  <c r="I25" i="9"/>
  <c r="I29" i="9"/>
  <c r="I30" i="9"/>
  <c r="F23" i="9"/>
  <c r="H23" i="9"/>
  <c r="H37" i="9" s="1"/>
  <c r="H45" i="9" s="1"/>
  <c r="H16" i="41" s="1"/>
  <c r="E23" i="9"/>
  <c r="I29" i="30"/>
  <c r="I28" i="30" s="1"/>
  <c r="I33" i="30" s="1"/>
  <c r="D9" i="9"/>
  <c r="D9" i="41" s="1"/>
  <c r="E8" i="30"/>
  <c r="I37" i="35"/>
  <c r="I38" i="35"/>
  <c r="G39" i="35"/>
  <c r="I39" i="35"/>
  <c r="I42" i="35"/>
  <c r="I36" i="35"/>
  <c r="I44" i="35"/>
  <c r="I45" i="35"/>
  <c r="I46" i="35"/>
  <c r="I47" i="35"/>
  <c r="I48" i="35"/>
  <c r="I43" i="35"/>
  <c r="I50" i="35"/>
  <c r="I51" i="35"/>
  <c r="I52" i="35"/>
  <c r="I53" i="35"/>
  <c r="I54" i="35"/>
  <c r="I49" i="35"/>
  <c r="I56" i="35"/>
  <c r="I57" i="35"/>
  <c r="I55" i="35"/>
  <c r="I59" i="35"/>
  <c r="I60" i="35"/>
  <c r="I62" i="35"/>
  <c r="I20" i="30"/>
  <c r="F36" i="35"/>
  <c r="F43" i="35"/>
  <c r="F49" i="35"/>
  <c r="F55" i="35"/>
  <c r="F59" i="35"/>
  <c r="F62" i="35"/>
  <c r="F20" i="30"/>
  <c r="G36" i="35"/>
  <c r="G43" i="35"/>
  <c r="G49" i="35"/>
  <c r="G55" i="35"/>
  <c r="G59" i="35"/>
  <c r="G62" i="35"/>
  <c r="G20" i="30"/>
  <c r="H36" i="35"/>
  <c r="H43" i="35"/>
  <c r="H49" i="35"/>
  <c r="H55" i="35"/>
  <c r="H59" i="35"/>
  <c r="H62" i="35"/>
  <c r="H20" i="30"/>
  <c r="E36" i="35"/>
  <c r="E43" i="35"/>
  <c r="E49" i="35"/>
  <c r="E55" i="35"/>
  <c r="E59" i="35"/>
  <c r="E62" i="35"/>
  <c r="E20" i="30"/>
  <c r="I37" i="33"/>
  <c r="I38" i="33"/>
  <c r="G39" i="33"/>
  <c r="I39" i="33"/>
  <c r="I42" i="33"/>
  <c r="I36" i="33"/>
  <c r="I44" i="33"/>
  <c r="I45" i="33"/>
  <c r="I46" i="33"/>
  <c r="I47" i="33"/>
  <c r="I48" i="33"/>
  <c r="I43" i="33"/>
  <c r="I50" i="33"/>
  <c r="I51" i="33"/>
  <c r="I52" i="33"/>
  <c r="I53" i="33"/>
  <c r="I54" i="33"/>
  <c r="I49" i="33"/>
  <c r="I56" i="33"/>
  <c r="I57" i="33"/>
  <c r="I55" i="33"/>
  <c r="I59" i="33"/>
  <c r="I60" i="33"/>
  <c r="I62" i="33"/>
  <c r="I19" i="30"/>
  <c r="F36" i="33"/>
  <c r="F43" i="33"/>
  <c r="F49" i="33"/>
  <c r="F55" i="33"/>
  <c r="F59" i="33"/>
  <c r="F62" i="33"/>
  <c r="F19" i="30"/>
  <c r="G36" i="33"/>
  <c r="G43" i="33"/>
  <c r="G49" i="33"/>
  <c r="G55" i="33"/>
  <c r="G59" i="33"/>
  <c r="G62" i="33"/>
  <c r="G19" i="30"/>
  <c r="H36" i="33"/>
  <c r="H43" i="33"/>
  <c r="H49" i="33"/>
  <c r="H55" i="33"/>
  <c r="H59" i="33"/>
  <c r="H62" i="33"/>
  <c r="H19" i="30"/>
  <c r="E36" i="33"/>
  <c r="E43" i="33"/>
  <c r="E49" i="33"/>
  <c r="E55" i="33"/>
  <c r="E59" i="33"/>
  <c r="E62" i="33"/>
  <c r="E19" i="30"/>
  <c r="I37" i="32"/>
  <c r="I38" i="32"/>
  <c r="G39" i="32"/>
  <c r="I39" i="32"/>
  <c r="I42" i="32"/>
  <c r="I36" i="32"/>
  <c r="I44" i="32"/>
  <c r="I45" i="32"/>
  <c r="I46" i="32"/>
  <c r="I47" i="32"/>
  <c r="I48" i="32"/>
  <c r="I43" i="32"/>
  <c r="I50" i="32"/>
  <c r="I51" i="32"/>
  <c r="I52" i="32"/>
  <c r="I53" i="32"/>
  <c r="I54" i="32"/>
  <c r="I49" i="32"/>
  <c r="I56" i="32"/>
  <c r="I57" i="32"/>
  <c r="I55" i="32"/>
  <c r="I59" i="32"/>
  <c r="I60" i="32"/>
  <c r="I62" i="32"/>
  <c r="I18" i="30"/>
  <c r="F36" i="32"/>
  <c r="F43" i="32"/>
  <c r="F49" i="32"/>
  <c r="F55" i="32"/>
  <c r="F59" i="32"/>
  <c r="F62" i="32"/>
  <c r="F18" i="30"/>
  <c r="G36" i="32"/>
  <c r="G43" i="32"/>
  <c r="G49" i="32"/>
  <c r="G55" i="32"/>
  <c r="G59" i="32"/>
  <c r="G62" i="32"/>
  <c r="G18" i="30"/>
  <c r="H36" i="32"/>
  <c r="H43" i="32"/>
  <c r="H49" i="32"/>
  <c r="H55" i="32"/>
  <c r="H59" i="32"/>
  <c r="H62" i="32"/>
  <c r="H18" i="30"/>
  <c r="E36" i="32"/>
  <c r="E43" i="32"/>
  <c r="E49" i="32"/>
  <c r="E55" i="32"/>
  <c r="E59" i="32"/>
  <c r="E62" i="32"/>
  <c r="E18" i="30"/>
  <c r="I17" i="30"/>
  <c r="F17" i="30"/>
  <c r="G17" i="30"/>
  <c r="G21" i="30" s="1"/>
  <c r="G37" i="30" s="1"/>
  <c r="H17" i="30"/>
  <c r="H21" i="30" s="1"/>
  <c r="H37" i="30" s="1"/>
  <c r="E17" i="30"/>
  <c r="E13" i="35"/>
  <c r="E12" i="35"/>
  <c r="E18" i="35"/>
  <c r="E14" i="35"/>
  <c r="E24" i="35"/>
  <c r="E19" i="35"/>
  <c r="E25" i="35"/>
  <c r="E29" i="35"/>
  <c r="E30" i="35"/>
  <c r="E33" i="35"/>
  <c r="E14" i="30"/>
  <c r="E13" i="33"/>
  <c r="E12" i="33"/>
  <c r="E18" i="33"/>
  <c r="E14" i="33"/>
  <c r="E24" i="33"/>
  <c r="E19" i="33"/>
  <c r="E25" i="33"/>
  <c r="E29" i="33"/>
  <c r="E30" i="33"/>
  <c r="E33" i="33"/>
  <c r="E13" i="30"/>
  <c r="E13" i="32"/>
  <c r="E12" i="32"/>
  <c r="E18" i="32"/>
  <c r="E14" i="32"/>
  <c r="E24" i="32"/>
  <c r="E19" i="32"/>
  <c r="E25" i="32"/>
  <c r="E29" i="32"/>
  <c r="E30" i="32"/>
  <c r="E33" i="32"/>
  <c r="E12" i="30"/>
  <c r="E11" i="30"/>
  <c r="E15" i="30" s="1"/>
  <c r="I77" i="35"/>
  <c r="I35" i="30" a="1"/>
  <c r="I35" i="30"/>
  <c r="I70" i="35"/>
  <c r="I78" i="35"/>
  <c r="G77" i="35"/>
  <c r="G35" i="30" a="1"/>
  <c r="G35" i="30"/>
  <c r="G70" i="35"/>
  <c r="G78" i="35"/>
  <c r="I72" i="35"/>
  <c r="I71" i="35"/>
  <c r="I74" i="35"/>
  <c r="I65" i="35"/>
  <c r="I67" i="35"/>
  <c r="I63" i="35"/>
  <c r="I76" i="35"/>
  <c r="G72" i="35"/>
  <c r="G71" i="35"/>
  <c r="G74" i="35"/>
  <c r="G76" i="35"/>
  <c r="I73" i="35"/>
  <c r="I75" i="35"/>
  <c r="H73" i="35"/>
  <c r="H35" i="30" a="1"/>
  <c r="H35" i="30"/>
  <c r="H70" i="35"/>
  <c r="H75" i="35"/>
  <c r="G73" i="35"/>
  <c r="G75" i="35"/>
  <c r="F73" i="35"/>
  <c r="F35" i="30" a="1"/>
  <c r="F35" i="30"/>
  <c r="F70" i="35"/>
  <c r="F75" i="35"/>
  <c r="E73" i="35"/>
  <c r="E35" i="30" a="1"/>
  <c r="E35" i="30"/>
  <c r="E70" i="35"/>
  <c r="E75" i="35"/>
  <c r="H72" i="35"/>
  <c r="H71" i="35"/>
  <c r="H74" i="35"/>
  <c r="F72" i="35"/>
  <c r="F71" i="35"/>
  <c r="F74" i="35"/>
  <c r="E72" i="35"/>
  <c r="E71" i="35"/>
  <c r="E74" i="35"/>
  <c r="I77" i="33"/>
  <c r="I70" i="33"/>
  <c r="I78" i="33"/>
  <c r="G77" i="33"/>
  <c r="G70" i="33"/>
  <c r="G78" i="33"/>
  <c r="I72" i="33"/>
  <c r="I71" i="33"/>
  <c r="I74" i="33"/>
  <c r="I65" i="33"/>
  <c r="I67" i="33"/>
  <c r="I63" i="33"/>
  <c r="I76" i="33"/>
  <c r="G72" i="33"/>
  <c r="G71" i="33"/>
  <c r="G74" i="33"/>
  <c r="G76" i="33"/>
  <c r="I73" i="33"/>
  <c r="I75" i="33"/>
  <c r="H73" i="33"/>
  <c r="H70" i="33"/>
  <c r="H75" i="33"/>
  <c r="G73" i="33"/>
  <c r="G75" i="33"/>
  <c r="F73" i="33"/>
  <c r="F70" i="33"/>
  <c r="F75" i="33"/>
  <c r="E73" i="33"/>
  <c r="E70" i="33"/>
  <c r="E75" i="33"/>
  <c r="H72" i="33"/>
  <c r="H71" i="33"/>
  <c r="H74" i="33"/>
  <c r="F72" i="33"/>
  <c r="F71" i="33"/>
  <c r="F74" i="33"/>
  <c r="E72" i="33"/>
  <c r="E71" i="33"/>
  <c r="E74" i="33"/>
  <c r="I77" i="32"/>
  <c r="I70" i="32"/>
  <c r="I78" i="32"/>
  <c r="G77" i="32"/>
  <c r="G70" i="32"/>
  <c r="G78" i="32"/>
  <c r="I72" i="32"/>
  <c r="I71" i="32"/>
  <c r="I74" i="32"/>
  <c r="I65" i="32"/>
  <c r="I67" i="32"/>
  <c r="I63" i="32"/>
  <c r="I76" i="32"/>
  <c r="G72" i="32"/>
  <c r="G71" i="32"/>
  <c r="G74" i="32"/>
  <c r="G76" i="32"/>
  <c r="I73" i="32"/>
  <c r="I75" i="32"/>
  <c r="H73" i="32"/>
  <c r="H70" i="32"/>
  <c r="H75" i="32"/>
  <c r="G73" i="32"/>
  <c r="G75" i="32"/>
  <c r="F73" i="32"/>
  <c r="F70" i="32"/>
  <c r="F75" i="32"/>
  <c r="E73" i="32"/>
  <c r="E70" i="32"/>
  <c r="E75" i="32"/>
  <c r="H72" i="32"/>
  <c r="H71" i="32"/>
  <c r="H74" i="32"/>
  <c r="F72" i="32"/>
  <c r="F71" i="32"/>
  <c r="F74" i="32"/>
  <c r="E72" i="32"/>
  <c r="E71" i="32"/>
  <c r="E74" i="32"/>
  <c r="I61" i="35"/>
  <c r="I61" i="33"/>
  <c r="I61" i="32"/>
  <c r="I32" i="30"/>
  <c r="I31" i="30"/>
  <c r="I30" i="30"/>
  <c r="I27" i="30"/>
  <c r="I25" i="30"/>
  <c r="I23" i="30"/>
  <c r="D3" i="35"/>
  <c r="D3" i="33"/>
  <c r="D3" i="32"/>
  <c r="D8" i="35"/>
  <c r="D6" i="35"/>
  <c r="D5" i="35"/>
  <c r="D4" i="35"/>
  <c r="D8" i="33"/>
  <c r="D6" i="33"/>
  <c r="D5" i="33"/>
  <c r="D4" i="33"/>
  <c r="D8" i="32"/>
  <c r="D6" i="32"/>
  <c r="D5" i="32"/>
  <c r="D4" i="32"/>
  <c r="D9" i="33"/>
  <c r="D9" i="32"/>
  <c r="D9" i="35"/>
  <c r="F21" i="30"/>
  <c r="F37" i="30" s="1"/>
  <c r="E21" i="30"/>
  <c r="E37" i="30" s="1"/>
  <c r="I21" i="30"/>
  <c r="I37" i="30" s="1"/>
  <c r="I38" i="30" l="1"/>
  <c r="I40" i="30" s="1"/>
  <c r="H38" i="30"/>
  <c r="H40" i="30" s="1"/>
  <c r="F38" i="30"/>
  <c r="F40" i="30" s="1"/>
  <c r="E36" i="30"/>
  <c r="F36" i="30"/>
  <c r="F39" i="30" s="1"/>
  <c r="I36" i="30"/>
  <c r="E38" i="30"/>
  <c r="E40" i="30" s="1"/>
  <c r="G36" i="30"/>
  <c r="I42" i="30"/>
  <c r="I43" i="30" s="1"/>
  <c r="H36" i="30"/>
  <c r="H39" i="30" s="1"/>
  <c r="G42" i="30"/>
  <c r="G43" i="30" s="1"/>
  <c r="G38" i="30"/>
  <c r="G40" i="30" s="1"/>
  <c r="I39" i="30"/>
  <c r="I41" i="30" s="1"/>
  <c r="E39" i="30"/>
  <c r="G39" i="30"/>
  <c r="G41" i="30" s="1"/>
  <c r="E37" i="9"/>
  <c r="E45" i="9" s="1"/>
  <c r="E16" i="41" s="1"/>
  <c r="F43" i="9" a="1"/>
  <c r="F43" i="9" s="1"/>
  <c r="F14" i="41" s="1"/>
  <c r="I43" i="9" a="1"/>
  <c r="I43" i="9" s="1"/>
  <c r="I14" i="41" s="1"/>
  <c r="G43" i="9" a="1"/>
  <c r="G43" i="9" s="1"/>
  <c r="G14" i="41" s="1"/>
  <c r="E43" i="9" a="1"/>
  <c r="E43" i="9" s="1"/>
  <c r="E14" i="41" s="1"/>
  <c r="H43" i="9" a="1"/>
  <c r="H43" i="9" s="1"/>
  <c r="H14" i="41" s="1"/>
  <c r="F37" i="9"/>
  <c r="F45" i="9" s="1"/>
  <c r="F16" i="41" s="1"/>
  <c r="I31" i="9"/>
  <c r="G23" i="9"/>
  <c r="G37" i="9" s="1"/>
  <c r="G45" i="9" s="1"/>
  <c r="I23" i="9"/>
  <c r="G16" i="41"/>
  <c r="I37" i="9" l="1"/>
  <c r="I45" i="9" s="1"/>
  <c r="I16" i="41" s="1"/>
  <c r="E19" i="9" l="1"/>
  <c r="E12" i="41" s="1"/>
  <c r="I44" i="9" l="1"/>
  <c r="I15" i="41" s="1"/>
  <c r="H46" i="9"/>
  <c r="H17" i="41" s="1"/>
  <c r="F46" i="9"/>
  <c r="F48" i="9" s="1"/>
  <c r="F19" i="41" s="1"/>
  <c r="H44" i="9"/>
  <c r="H15" i="41" s="1"/>
  <c r="E46" i="9"/>
  <c r="E48" i="9" s="1"/>
  <c r="E19" i="41" s="1"/>
  <c r="I46" i="9"/>
  <c r="I17" i="41" s="1"/>
  <c r="G44" i="9"/>
  <c r="G15" i="41" s="1"/>
  <c r="G46" i="9"/>
  <c r="G17" i="41" s="1"/>
  <c r="E44" i="9"/>
  <c r="E15" i="41" s="1"/>
  <c r="F44" i="9"/>
  <c r="F15" i="41" s="1"/>
  <c r="H48" i="9" l="1"/>
  <c r="H19" i="41" s="1"/>
  <c r="F47" i="9"/>
  <c r="F18" i="41" s="1"/>
  <c r="F17" i="41"/>
  <c r="E47" i="9"/>
  <c r="E18" i="41" s="1"/>
  <c r="I48" i="9"/>
  <c r="I19" i="41" s="1"/>
  <c r="E17" i="41"/>
  <c r="I47" i="9"/>
  <c r="I49" i="9" s="1"/>
  <c r="G48" i="9"/>
  <c r="G19" i="41" s="1"/>
  <c r="G47" i="9"/>
  <c r="G18" i="41" s="1"/>
  <c r="H47" i="9"/>
  <c r="H18" i="41" s="1"/>
  <c r="G49" i="9" l="1"/>
  <c r="G20" i="41" s="1"/>
  <c r="I18" i="41"/>
  <c r="I20" i="41"/>
  <c r="I50" i="9"/>
  <c r="G50" i="9" l="1"/>
  <c r="G21" i="41" s="1"/>
  <c r="I21" i="41"/>
  <c r="I51" i="9"/>
  <c r="G33" i="41"/>
  <c r="G34" i="41" s="1"/>
  <c r="G35" i="41" s="1"/>
  <c r="G36" i="41" s="1"/>
  <c r="I33" i="41"/>
  <c r="I34" i="41" s="1"/>
  <c r="I35" i="41" s="1"/>
  <c r="I36" i="41" s="1"/>
  <c r="G51" i="9" l="1"/>
  <c r="G52" i="9" s="1"/>
  <c r="G23" i="41" s="1"/>
  <c r="I22" i="41"/>
  <c r="I52" i="9"/>
  <c r="I23" i="41" s="1"/>
  <c r="G22" i="4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Jayakrishnan Nair</author>
  </authors>
  <commentList>
    <comment ref="D3" authorId="0" shapeId="0" xr:uid="{7942C699-CF2A-443C-B6D6-D56FBC53EE4B}">
      <text>
        <r>
          <rPr>
            <b/>
            <sz val="9"/>
            <color indexed="81"/>
            <rFont val="Tahoma"/>
            <family val="2"/>
          </rPr>
          <t>Jayakrishnan Nair:</t>
        </r>
        <r>
          <rPr>
            <sz val="9"/>
            <color indexed="81"/>
            <rFont val="Tahoma"/>
            <family val="2"/>
          </rPr>
          <t xml:space="preserve">
Basic details (up to row 9) to be entered in Form B (Worksheet Name: Form_B_DISCOM). Same details will reflect here.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Jayakrishnan Nair</author>
  </authors>
  <commentList>
    <comment ref="D3" authorId="0" shapeId="0" xr:uid="{F112932A-B3FD-4940-8F4A-649E65404B44}">
      <text>
        <r>
          <rPr>
            <b/>
            <sz val="9"/>
            <color indexed="81"/>
            <rFont val="Tahoma"/>
            <family val="2"/>
          </rPr>
          <t>Jayakrishnan Nair:</t>
        </r>
        <r>
          <rPr>
            <sz val="9"/>
            <color indexed="81"/>
            <rFont val="Tahoma"/>
            <family val="2"/>
          </rPr>
          <t xml:space="preserve">
Basic details (up to row 9) to be entered in Form B (Worksheet Name: Form_B_DISCOM). Same details will reflect here.</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Jayakrishnan Nair</author>
  </authors>
  <commentList>
    <comment ref="D3" authorId="0" shapeId="0" xr:uid="{9085D3A0-E7E0-438B-9FFF-AE0D0C6D180A}">
      <text>
        <r>
          <rPr>
            <sz val="9"/>
            <color indexed="81"/>
            <rFont val="Tahoma"/>
            <family val="2"/>
          </rPr>
          <t>Basic details (up to row 9) to be entered in Form B (Worksheet Name: Form_B_DISCOM). Same details will reflect here.</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<sst xmlns="http://schemas.openxmlformats.org/spreadsheetml/2006/main" count="1483" uniqueCount="424">
  <si>
    <t>Location - State</t>
  </si>
  <si>
    <t>State Category</t>
  </si>
  <si>
    <t>Particular</t>
  </si>
  <si>
    <t>Unit</t>
  </si>
  <si>
    <t>MU</t>
  </si>
  <si>
    <t>%</t>
  </si>
  <si>
    <t>Nomenclature</t>
  </si>
  <si>
    <t>A</t>
  </si>
  <si>
    <t>B</t>
  </si>
  <si>
    <t>D</t>
  </si>
  <si>
    <t>Wind Renewable Energy</t>
  </si>
  <si>
    <t>Hydro Renewable Energy</t>
  </si>
  <si>
    <t>Other renewable  energy</t>
  </si>
  <si>
    <t>F</t>
  </si>
  <si>
    <t>H</t>
  </si>
  <si>
    <t>RE Own Generation</t>
  </si>
  <si>
    <t>G</t>
  </si>
  <si>
    <t>Total</t>
  </si>
  <si>
    <t>V</t>
  </si>
  <si>
    <t>E</t>
  </si>
  <si>
    <t>U</t>
  </si>
  <si>
    <t>B'</t>
  </si>
  <si>
    <t>C'</t>
  </si>
  <si>
    <t>Z</t>
  </si>
  <si>
    <t>Name of Obligated Designated Consumer</t>
  </si>
  <si>
    <t>Address</t>
  </si>
  <si>
    <t>Registration No. of Obligated Designated Consumer</t>
  </si>
  <si>
    <t>Target Year FY (__-__)</t>
  </si>
  <si>
    <t>Part A – Gross Total Energy Consumption (Fossil based + Non-fossil based)</t>
  </si>
  <si>
    <t xml:space="preserve">Part B – Gross Non-fossil based Energy Consumption </t>
  </si>
  <si>
    <t>DRE metered</t>
  </si>
  <si>
    <t>Particulars</t>
  </si>
  <si>
    <t>RE Purchase</t>
  </si>
  <si>
    <t>C</t>
  </si>
  <si>
    <t>J</t>
  </si>
  <si>
    <t>Y</t>
  </si>
  <si>
    <t xml:space="preserve">Gross Non-fossil based Energy Consumption </t>
  </si>
  <si>
    <t>G'</t>
  </si>
  <si>
    <t>H'</t>
  </si>
  <si>
    <t>J'</t>
  </si>
  <si>
    <t>O'</t>
  </si>
  <si>
    <t>P'</t>
  </si>
  <si>
    <t>R'</t>
  </si>
  <si>
    <t xml:space="preserve">Notes: </t>
  </si>
  <si>
    <t>MoP Renewable Consumption Obligation Target</t>
  </si>
  <si>
    <r>
      <t>ⴕ ⴕ</t>
    </r>
    <r>
      <rPr>
        <sz val="10"/>
        <color theme="1"/>
        <rFont val="Arial"/>
        <family val="2"/>
      </rPr>
      <t xml:space="preserve"> RE Source wise details (Wind, Hydro, DRE and Others) to be filled mandatorily by Distribution Licensees</t>
    </r>
  </si>
  <si>
    <t xml:space="preserve">Particulars </t>
  </si>
  <si>
    <t>Distributed Renewable Energy (DRE)</t>
  </si>
  <si>
    <r>
      <rPr>
        <vertAlign val="superscript"/>
        <sz val="10"/>
        <color theme="1"/>
        <rFont val="Arial"/>
        <family val="2"/>
      </rPr>
      <t>(1)</t>
    </r>
    <r>
      <rPr>
        <sz val="10"/>
        <color theme="1"/>
        <rFont val="Arial"/>
        <family val="2"/>
      </rPr>
      <t xml:space="preserve"> Please enter the amount of energy procured from Wind Power Projects (WPPs) commissioned after March 31, 2024, under the “Wind” category. Any remaining wind energy procurement should be recorded under the “Other RE” category.</t>
    </r>
  </si>
  <si>
    <r>
      <rPr>
        <vertAlign val="superscript"/>
        <sz val="10"/>
        <color theme="1"/>
        <rFont val="Arial"/>
        <family val="2"/>
      </rPr>
      <t>(2)</t>
    </r>
    <r>
      <rPr>
        <sz val="10"/>
        <color theme="1"/>
        <rFont val="Arial"/>
        <family val="2"/>
      </rPr>
      <t xml:space="preserve"> Please enter the amount of energy procured from Hydro (including PSP) and Small Hydro Power Projects commissioned after March 31, 2024, under the “Hydro” category. Any remaining hydro or small hydro energy procurement should be recorded under the “Other RE” category.</t>
    </r>
  </si>
  <si>
    <r>
      <rPr>
        <vertAlign val="superscript"/>
        <sz val="10"/>
        <color theme="1"/>
        <rFont val="Arial"/>
        <family val="2"/>
      </rPr>
      <t>(3)</t>
    </r>
    <r>
      <rPr>
        <sz val="10"/>
        <color theme="1"/>
        <rFont val="Arial"/>
        <family val="2"/>
      </rPr>
      <t xml:space="preserve"> For hilly and North-Eastern States/Union Territories, namely Arunachal Pradesh, Assam, Manipur, Meghalaya, Mizoram, Nagaland, Sikkim, Tripura, Jammu &amp; Kashmir, Ladakh, Himachal Pradesh and Uttarakhand, the distributed renewable energy component shall be half of that given in the Table as per MoP Trajectory notification S.O. 4617(E) dtd. 20 October 2023 or as per latest amendments from time to time and the remaining component for these States shall be included in the other renewable energy sources.</t>
    </r>
  </si>
  <si>
    <r>
      <rPr>
        <vertAlign val="superscript"/>
        <sz val="10"/>
        <color theme="1"/>
        <rFont val="Arial"/>
        <family val="2"/>
      </rPr>
      <t>(4)</t>
    </r>
    <r>
      <rPr>
        <sz val="10"/>
        <color theme="1"/>
        <rFont val="Arial"/>
        <family val="2"/>
      </rPr>
      <t xml:space="preserve"> The distributed renewable energy component must be sourced exclusively from renewable energy projects that are under 10 MW in capacity. This includes all types of solar installations, such as net metering, gross metering, virtual net metering, group net metering, behind-the-meter installations, and any other configurations approved by the Central Government.
Compliance with distributed renewable energy requirements will generally be measured in terms of energy (kilowatt-hour units).
If the designated consumer cannot provide generation data for distributed renewable energy installations, the reported capacity will be converted into energy generation using a multiplier of 3.5 units per kilowatt per day (kWh/kW/day).</t>
    </r>
  </si>
  <si>
    <r>
      <rPr>
        <vertAlign val="superscript"/>
        <sz val="10"/>
        <color theme="1"/>
        <rFont val="Arial"/>
        <family val="2"/>
      </rPr>
      <t>(5)</t>
    </r>
    <r>
      <rPr>
        <sz val="10"/>
        <color theme="1"/>
        <rFont val="Arial"/>
        <family val="2"/>
      </rPr>
      <t xml:space="preserve"> The other renewable energy component may be met by energy produced from any renewable energy power project other than specified in Note 2, 3 and 4  as per MoP Trajectory notification S.O. 4617(E) dtd. 20 October 2023 or as per latest amendments from time to time and shall comprise energy from all WPPs and Hydro Power Projects [including Pump Storage Projects (PSPs) and Small Hydro Projects (SHPs)], including free power, commissioned before the 1st April, 2024.</t>
    </r>
  </si>
  <si>
    <t>RCO Compliance Data reporting by Distribution Licensee (Form A)</t>
  </si>
  <si>
    <t xml:space="preserve">Part C – RCO Compliance </t>
  </si>
  <si>
    <t>Legend</t>
  </si>
  <si>
    <t>Calculated Data</t>
  </si>
  <si>
    <t>Data to be Entered by User</t>
  </si>
  <si>
    <t>RCO (%) specified by MoP</t>
  </si>
  <si>
    <t>Purchase from Power exchanges (TAM/DAM/RTM)</t>
  </si>
  <si>
    <t>Data Entry Not Allowed</t>
  </si>
  <si>
    <r>
      <t xml:space="preserve">Wind RE </t>
    </r>
    <r>
      <rPr>
        <b/>
        <vertAlign val="superscript"/>
        <sz val="14"/>
        <color rgb="FF000000"/>
        <rFont val="Arial"/>
        <family val="2"/>
      </rPr>
      <t>(1)</t>
    </r>
  </si>
  <si>
    <r>
      <t xml:space="preserve">Hydro RE </t>
    </r>
    <r>
      <rPr>
        <b/>
        <vertAlign val="superscript"/>
        <sz val="14"/>
        <color rgb="FF000000"/>
        <rFont val="Arial"/>
        <family val="2"/>
      </rPr>
      <t>(2)</t>
    </r>
    <r>
      <rPr>
        <b/>
        <sz val="14"/>
        <color rgb="FF000000"/>
        <rFont val="Arial"/>
        <family val="2"/>
      </rPr>
      <t xml:space="preserve"> </t>
    </r>
  </si>
  <si>
    <r>
      <t xml:space="preserve">Distributed RE </t>
    </r>
    <r>
      <rPr>
        <b/>
        <vertAlign val="superscript"/>
        <sz val="14"/>
        <color rgb="FF000000"/>
        <rFont val="Arial"/>
        <family val="2"/>
      </rPr>
      <t>(3)</t>
    </r>
    <r>
      <rPr>
        <b/>
        <sz val="14"/>
        <color rgb="FF000000"/>
        <rFont val="Arial"/>
        <family val="2"/>
      </rPr>
      <t xml:space="preserve"> </t>
    </r>
    <r>
      <rPr>
        <b/>
        <vertAlign val="superscript"/>
        <sz val="14"/>
        <color rgb="FF000000"/>
        <rFont val="Arial"/>
        <family val="2"/>
      </rPr>
      <t>(4)</t>
    </r>
  </si>
  <si>
    <r>
      <t xml:space="preserve">Other RE </t>
    </r>
    <r>
      <rPr>
        <b/>
        <vertAlign val="superscript"/>
        <sz val="14"/>
        <color rgb="FF000000"/>
        <rFont val="Arial"/>
        <family val="2"/>
      </rPr>
      <t>(5)</t>
    </r>
  </si>
  <si>
    <t>Energy Purchase (Sub-Total)</t>
  </si>
  <si>
    <t>Energy Sales (Sub-Total)</t>
  </si>
  <si>
    <t>Other renewable energy</t>
  </si>
  <si>
    <t>Solar PV and solar thermal power</t>
  </si>
  <si>
    <t>Wind Energy</t>
  </si>
  <si>
    <t>All Hydro Power including Large Hydro Projects (LHPs), Pumped Storage Projects (PSPs) and Small Hydro Projects (SHPs).</t>
  </si>
  <si>
    <t>Non-fossil fuel (including Bagasse) based co-generation projects.</t>
  </si>
  <si>
    <t xml:space="preserve">Biomass Power based on Rankine cycle and combined cycle technologies. </t>
  </si>
  <si>
    <t xml:space="preserve">Biomass Gasifier based power. </t>
  </si>
  <si>
    <t xml:space="preserve">Biogas based power. </t>
  </si>
  <si>
    <t>Waste to Energy</t>
  </si>
  <si>
    <t xml:space="preserve">Geothermal Power </t>
  </si>
  <si>
    <t>Tidal Power</t>
  </si>
  <si>
    <t>Other hybrid technologies including renewable-renewable or renewable component of renewable-conventional sources for which renewable technology is approved by MNRE.</t>
  </si>
  <si>
    <t>Purchase of green hydrogen or green ammonia for use as energy and feedstock.</t>
  </si>
  <si>
    <t>Any other source as may be recognized or approved by Central Government / MNRE from time to time</t>
  </si>
  <si>
    <t>Source of RE</t>
  </si>
  <si>
    <t>Power Market</t>
  </si>
  <si>
    <t>Power Exchange</t>
  </si>
  <si>
    <t xml:space="preserve">Bilateral </t>
  </si>
  <si>
    <t>REC</t>
  </si>
  <si>
    <t>Mode of compliance</t>
  </si>
  <si>
    <t>Energy Equivalent of Green Hydrogen consumed (in SCM)</t>
  </si>
  <si>
    <t>Energy Equivalent of Green Ammonia consumed (in Tons)</t>
  </si>
  <si>
    <t>N/A</t>
  </si>
  <si>
    <t>Off Grid</t>
  </si>
  <si>
    <t>Type of Plant</t>
  </si>
  <si>
    <t>On Grid</t>
  </si>
  <si>
    <t>Non- Fossil Energy</t>
  </si>
  <si>
    <t>TYPE OF CONTRACT</t>
  </si>
  <si>
    <t>Nuclear</t>
  </si>
  <si>
    <t>Short Term</t>
  </si>
  <si>
    <t>Source</t>
  </si>
  <si>
    <t>Thermal</t>
  </si>
  <si>
    <t>Wind</t>
  </si>
  <si>
    <t>Small hydro</t>
  </si>
  <si>
    <t>Solar</t>
  </si>
  <si>
    <t>Voltage level</t>
  </si>
  <si>
    <t>220KV</t>
  </si>
  <si>
    <t>132KV</t>
  </si>
  <si>
    <t>400KV</t>
  </si>
  <si>
    <t>66KV</t>
  </si>
  <si>
    <t>33KV</t>
  </si>
  <si>
    <t>11KV</t>
  </si>
  <si>
    <t>Long Term</t>
  </si>
  <si>
    <t>Medium Term</t>
  </si>
  <si>
    <t>Nature of Load</t>
  </si>
  <si>
    <t>Base Load</t>
  </si>
  <si>
    <t>Seasonal Load</t>
  </si>
  <si>
    <t>Diurnal Load</t>
  </si>
  <si>
    <t>Base load, diurnal load, and seasonal load are all related to electricity demand, but they differ in the following ways: 
Base load
The minimum amount of electricity required over a period of time, typically at a steady rate. Base load power plants are designed to run continuously and provide a consistent amount of electricity to meet the minimum demand on the power grid. 
Diurnal load
The time-of-day power demand, which typically varies throughout the day. Electricity demand is usually highest during business hours and lowest late at night and early in the morning. 
Seasonal load
The demand for a product or service that varies throughout the year, with highs and lows at specific times.</t>
  </si>
  <si>
    <t>X</t>
  </si>
  <si>
    <t>Captive power plant(CPP)</t>
  </si>
  <si>
    <t>Open Access(OA)</t>
  </si>
  <si>
    <t>Distribution licensee (DISCOM)</t>
  </si>
  <si>
    <t>Type of obligation(s) of Obligated Designated Consumer</t>
  </si>
  <si>
    <t>State category</t>
  </si>
  <si>
    <t>FY</t>
  </si>
  <si>
    <t>Wind renewable energy</t>
  </si>
  <si>
    <t>Hydro renewable energy</t>
  </si>
  <si>
    <t>Distributed renewable energy*</t>
  </si>
  <si>
    <t>Total renewable energy</t>
  </si>
  <si>
    <t>Normal</t>
  </si>
  <si>
    <t>2024-25</t>
  </si>
  <si>
    <t>2025-26</t>
  </si>
  <si>
    <t>2026-27</t>
  </si>
  <si>
    <t>2027-28</t>
  </si>
  <si>
    <t>2028-29</t>
  </si>
  <si>
    <t>2029-30</t>
  </si>
  <si>
    <t>Hilly</t>
  </si>
  <si>
    <t>NER</t>
  </si>
  <si>
    <t>State/ UT</t>
  </si>
  <si>
    <t>Andhra Pradesh</t>
  </si>
  <si>
    <t>Arunachal Pradesh</t>
  </si>
  <si>
    <t>Assam</t>
  </si>
  <si>
    <t>Bihar</t>
  </si>
  <si>
    <t>Chhattisgarh</t>
  </si>
  <si>
    <t>Delhi</t>
  </si>
  <si>
    <t>Goa</t>
  </si>
  <si>
    <t>Gujarat</t>
  </si>
  <si>
    <t>Haryana</t>
  </si>
  <si>
    <t>Himachal Pradesh</t>
  </si>
  <si>
    <t>Jammu &amp; Kashmir</t>
  </si>
  <si>
    <t>Ladakh</t>
  </si>
  <si>
    <t>Jharkhand</t>
  </si>
  <si>
    <t>Karnataka</t>
  </si>
  <si>
    <t>Kerala</t>
  </si>
  <si>
    <t>Madhya Pradesh</t>
  </si>
  <si>
    <t>Maharashtra</t>
  </si>
  <si>
    <t>Manipur</t>
  </si>
  <si>
    <t>Mizoram</t>
  </si>
  <si>
    <t>Meghalaya</t>
  </si>
  <si>
    <t>Nagaland</t>
  </si>
  <si>
    <t>Odisha</t>
  </si>
  <si>
    <t>Punjab</t>
  </si>
  <si>
    <t>Rajasthan</t>
  </si>
  <si>
    <t>Sikkim</t>
  </si>
  <si>
    <t>Tamil Nadu</t>
  </si>
  <si>
    <t>Telangana</t>
  </si>
  <si>
    <t>Tripura</t>
  </si>
  <si>
    <t>Uttar Pradesh</t>
  </si>
  <si>
    <t>Uttarakhand</t>
  </si>
  <si>
    <t>West Bengal</t>
  </si>
  <si>
    <t>Chandigarh</t>
  </si>
  <si>
    <t>Daman &amp; Diu and Dadra &amp; Nagar Haveli</t>
  </si>
  <si>
    <t>Puducherry</t>
  </si>
  <si>
    <t>Andaman and Nicobar Island</t>
  </si>
  <si>
    <t>Lakshadweep</t>
  </si>
  <si>
    <t>Sl No.</t>
  </si>
  <si>
    <t>Type of obligation(s) of Obligated Designated Consumer#</t>
  </si>
  <si>
    <t>I</t>
  </si>
  <si>
    <t xml:space="preserve">Gross Total Energy Consumption on which Renewable Consumption Obligations is applicable </t>
  </si>
  <si>
    <r>
      <t xml:space="preserve">RE Sales </t>
    </r>
    <r>
      <rPr>
        <b/>
        <vertAlign val="superscript"/>
        <sz val="11"/>
        <color rgb="FF000000"/>
        <rFont val="Arial"/>
        <family val="2"/>
      </rPr>
      <t>ⴕ ⴕ ⴕ</t>
    </r>
    <r>
      <rPr>
        <b/>
        <sz val="11"/>
        <color rgb="FF000000"/>
        <rFont val="Arial"/>
        <family val="2"/>
      </rPr>
      <t xml:space="preserve"> (Sub-Total)</t>
    </r>
  </si>
  <si>
    <r>
      <t xml:space="preserve">RE Purchase </t>
    </r>
    <r>
      <rPr>
        <b/>
        <vertAlign val="superscript"/>
        <sz val="11"/>
        <color rgb="FF000000"/>
        <rFont val="Arial"/>
        <family val="2"/>
      </rPr>
      <t>ⴕ ⴕ</t>
    </r>
    <r>
      <rPr>
        <b/>
        <sz val="11"/>
        <color rgb="FF000000"/>
        <rFont val="Arial"/>
        <family val="2"/>
      </rPr>
      <t xml:space="preserve"> (Sub-Total)</t>
    </r>
  </si>
  <si>
    <r>
      <t xml:space="preserve">RE Own Generation </t>
    </r>
    <r>
      <rPr>
        <b/>
        <vertAlign val="superscript"/>
        <sz val="11"/>
        <color rgb="FF000000"/>
        <rFont val="Arial"/>
        <family val="2"/>
      </rPr>
      <t>ⴕ ⴕ</t>
    </r>
    <r>
      <rPr>
        <b/>
        <sz val="11"/>
        <color rgb="FF000000"/>
        <rFont val="Arial"/>
        <family val="2"/>
      </rPr>
      <t xml:space="preserve"> (Sub-Total)</t>
    </r>
  </si>
  <si>
    <t>W=X+Y</t>
  </si>
  <si>
    <t>A'=B'+C'+D'+G'+H'</t>
  </si>
  <si>
    <t>K'</t>
  </si>
  <si>
    <t>I'=J'+K'+L'+O'+P'</t>
  </si>
  <si>
    <t>S'</t>
  </si>
  <si>
    <t>U'</t>
  </si>
  <si>
    <t>V'</t>
  </si>
  <si>
    <t>T'=U'+V'</t>
  </si>
  <si>
    <t>Z'</t>
  </si>
  <si>
    <t>Q1</t>
  </si>
  <si>
    <t>Q2</t>
  </si>
  <si>
    <t>Q3</t>
  </si>
  <si>
    <t>Q4</t>
  </si>
  <si>
    <t>Target Quarter</t>
  </si>
  <si>
    <t>Discom</t>
  </si>
  <si>
    <t>Captive Power Plant(CPP)</t>
  </si>
  <si>
    <t>Open Access</t>
  </si>
  <si>
    <t>Wind RE</t>
  </si>
  <si>
    <t>Hydro RE</t>
  </si>
  <si>
    <t>Distributed RE</t>
  </si>
  <si>
    <t>Other RE</t>
  </si>
  <si>
    <t>Important Instructions and Notes:</t>
  </si>
  <si>
    <t>Quarter</t>
  </si>
  <si>
    <t xml:space="preserve">Total RE </t>
  </si>
  <si>
    <t>T</t>
  </si>
  <si>
    <t>Fossil based energy (PPA/Bilateral)</t>
  </si>
  <si>
    <t>Nuclear energy (PPA/Bilateral)</t>
  </si>
  <si>
    <t>A'</t>
  </si>
  <si>
    <t>CT=C+E+D+A'</t>
  </si>
  <si>
    <t>FT=F+H+G+H*+I'</t>
  </si>
  <si>
    <t>H*</t>
  </si>
  <si>
    <t>I'</t>
  </si>
  <si>
    <t xml:space="preserve">Fossil based energy - Sales to Power Exchange </t>
  </si>
  <si>
    <t xml:space="preserve">Nuclear energy - Sales to Power Exchange </t>
  </si>
  <si>
    <t>Fossil based energy - Sales to entities other than DISCOM consumers (PPA/Bilateral)</t>
  </si>
  <si>
    <t>Nuclear energy - Sales to entities other than DISCOM consumers (PPA/Bilateral)</t>
  </si>
  <si>
    <t>Total Energy</t>
  </si>
  <si>
    <t>Total Energy drawn from Storage (ESS)</t>
  </si>
  <si>
    <t>Gross Total Energy Consumption for Target Financial Year</t>
  </si>
  <si>
    <t>J = F+G+H+I</t>
  </si>
  <si>
    <t>Gross Non-fossil Energy Consumption for Target Financial Year</t>
  </si>
  <si>
    <t>K</t>
  </si>
  <si>
    <t>Quarter 2 (01 July to 30 September)</t>
  </si>
  <si>
    <t>Quarter 4 (01 January to 31 March)</t>
  </si>
  <si>
    <t>Quarter 3 (01 October to 31 December)</t>
  </si>
  <si>
    <t xml:space="preserve">Electrical Energy Consumption is to be entered in Million Units (MU) throughout all worksheets in this workbook. </t>
  </si>
  <si>
    <t>Renewable Consumption Obligations (%) specified by MoP</t>
  </si>
  <si>
    <t>MoP Renewable Consumption Obligations Target</t>
  </si>
  <si>
    <r>
      <rPr>
        <vertAlign val="superscript"/>
        <sz val="11"/>
        <color theme="1"/>
        <rFont val="Calibri"/>
        <family val="2"/>
        <scheme val="minor"/>
      </rPr>
      <t xml:space="preserve"># </t>
    </r>
    <r>
      <rPr>
        <sz val="11"/>
        <color theme="1"/>
        <rFont val="Calibri"/>
        <family val="2"/>
        <scheme val="minor"/>
      </rPr>
      <t xml:space="preserve">RCO Compliance (Surplus / Deficit): Surplus is positive and Deficit is negative number </t>
    </r>
  </si>
  <si>
    <r>
      <t>Part B</t>
    </r>
    <r>
      <rPr>
        <b/>
        <vertAlign val="superscript"/>
        <sz val="14"/>
        <color rgb="FF000000"/>
        <rFont val="Arial"/>
        <family val="2"/>
      </rPr>
      <t>!</t>
    </r>
    <r>
      <rPr>
        <b/>
        <sz val="14"/>
        <color rgb="FF000000"/>
        <rFont val="Arial"/>
        <family val="2"/>
      </rPr>
      <t xml:space="preserve"> – Gross Non-fossil based Energy Consumption </t>
    </r>
  </si>
  <si>
    <r>
      <t xml:space="preserve">DRE unmetered </t>
    </r>
    <r>
      <rPr>
        <vertAlign val="superscript"/>
        <sz val="10"/>
        <color rgb="FF000000"/>
        <rFont val="Arial"/>
        <family val="2"/>
      </rPr>
      <t>##</t>
    </r>
  </si>
  <si>
    <r>
      <rPr>
        <vertAlign val="superscript"/>
        <sz val="10"/>
        <color theme="1"/>
        <rFont val="Arial"/>
        <family val="2"/>
      </rPr>
      <t>##</t>
    </r>
    <r>
      <rPr>
        <sz val="10"/>
        <color theme="1"/>
        <rFont val="Arial"/>
        <family val="2"/>
      </rPr>
      <t xml:space="preserve"> The number of days in the respective quarter or year that the DRE installation has been in operation shall be certified by the obligated DC and/or the AEA / ACV Agency in case of unmetered DRE.</t>
    </r>
  </si>
  <si>
    <t>ANNUAL RCO COMPLIANCE DECLARATION FORM (FORM B) - DISCOMs</t>
  </si>
  <si>
    <t>Location (State)</t>
  </si>
  <si>
    <t>For Designated Consumer</t>
  </si>
  <si>
    <t>Number of RECs Purchased</t>
  </si>
  <si>
    <t>Number of RECs Self-Retained</t>
  </si>
  <si>
    <t>No. of Certs.</t>
  </si>
  <si>
    <t>REC Purchase</t>
  </si>
  <si>
    <t>REC Self-retaintion</t>
  </si>
  <si>
    <r>
      <t xml:space="preserve">Renewable Energy Certificates (RECs) - Assessment Year Window </t>
    </r>
    <r>
      <rPr>
        <b/>
        <vertAlign val="superscript"/>
        <sz val="11"/>
        <color rgb="FF000000"/>
        <rFont val="Arial"/>
        <family val="2"/>
      </rPr>
      <t>!!</t>
    </r>
  </si>
  <si>
    <t>Quarter 1 (01 April to 30 June)</t>
  </si>
  <si>
    <r>
      <rPr>
        <vertAlign val="superscript"/>
        <sz val="10"/>
        <color theme="1"/>
        <rFont val="Arial"/>
        <family val="2"/>
      </rPr>
      <t>!!</t>
    </r>
    <r>
      <rPr>
        <sz val="10"/>
        <color theme="1"/>
        <rFont val="Arial"/>
        <family val="2"/>
      </rPr>
      <t xml:space="preserve"> Make an entry here only for the RECs purchased or self-retained duirng the first quarter (Q1 - 01 April to 30 June) of the Target Year</t>
    </r>
  </si>
  <si>
    <t>Own Generation, Net after deducting APC*** (Sub-Total)</t>
  </si>
  <si>
    <r>
      <rPr>
        <b/>
        <sz val="11"/>
        <color theme="1"/>
        <rFont val="Arial"/>
        <family val="2"/>
      </rPr>
      <t>Undertaking</t>
    </r>
    <r>
      <rPr>
        <sz val="11"/>
        <color theme="1"/>
        <rFont val="Arial"/>
        <family val="2"/>
      </rPr>
      <t xml:space="preserve">
I/We undertake that the information supplied in this Renewable Consumption Obligations Compliance Declaration Form For Obligated Designated Consumers is accurate to the best of my knowledge and if any of the information supplied is found to be incorrect and such information results into loss to the Central Government or any of the authority under them or any other person affected, I/we undertake to indemnify such loss.
I /We agree to extend necessary assistance in case of any enquiry to be made in the matter.</t>
    </r>
  </si>
  <si>
    <r>
      <rPr>
        <vertAlign val="superscript"/>
        <sz val="10"/>
        <color theme="1"/>
        <rFont val="Arial"/>
        <family val="2"/>
      </rPr>
      <t>(6)</t>
    </r>
    <r>
      <rPr>
        <sz val="10"/>
        <color theme="1"/>
        <rFont val="Arial"/>
        <family val="2"/>
      </rPr>
      <t xml:space="preserve"> Please report the DRE generation based on meter reading at the generator meter. In case a direct meter reading of the total generated power from DRE source is not available, then provision for such metering should be made within the next six months. Provisionally, till the metering arrangement is put in place, energy generation may be reported as unmetered DRE generation using the multiplier mentioned above (5 kWh/kW/day).</t>
    </r>
  </si>
  <si>
    <r>
      <rPr>
        <vertAlign val="superscript"/>
        <sz val="10"/>
        <color theme="1"/>
        <rFont val="Arial"/>
        <family val="2"/>
      </rPr>
      <t>(4)</t>
    </r>
    <r>
      <rPr>
        <sz val="10"/>
        <color theme="1"/>
        <rFont val="Arial"/>
        <family val="2"/>
      </rPr>
      <t xml:space="preserve"> The distributed renewable energy component must be sourced exclusively from renewable energy projects that are under 10 MW in capacity. This includes all types of solar installations, such as net metering, gross metering, virtual net metering, group net metering, behind-the-meter installations, and any other configurations approved by the Central Government.
Compliance with distributed renewable energy requirements will generally be measured in terms of energy (kilowatt-hour units).
If the designated consumer cannot provide generation data for distributed renewable energy installations, the reported capacity will be converted into energy generation using a multiplier of 3.5 units per kilowatt per day (kWh/kW/day).
Purchase or Sale of unmetered energy (DRE) is not the norm and is not encouraged, even under execptional circumstances. Accordingly, the provision for recording unmetered DRE is only made under the head of 'Own RE Generation' and not under the heads of 'RE Purchase' and 'RE Sales'.</t>
    </r>
  </si>
  <si>
    <t>L'</t>
  </si>
  <si>
    <r>
      <t xml:space="preserve">Distributed Renewable Energy (DRE)                                </t>
    </r>
    <r>
      <rPr>
        <sz val="10"/>
        <rFont val="Arial"/>
        <family val="2"/>
      </rPr>
      <t xml:space="preserve">DRE metered </t>
    </r>
    <r>
      <rPr>
        <vertAlign val="superscript"/>
        <sz val="10"/>
        <rFont val="Arial"/>
        <family val="2"/>
      </rPr>
      <t>(7)</t>
    </r>
  </si>
  <si>
    <r>
      <rPr>
        <vertAlign val="superscript"/>
        <sz val="10"/>
        <color theme="1"/>
        <rFont val="Arial"/>
        <family val="2"/>
      </rPr>
      <t>(7)</t>
    </r>
    <r>
      <rPr>
        <sz val="10"/>
        <color theme="1"/>
        <rFont val="Arial"/>
        <family val="2"/>
      </rPr>
      <t xml:space="preserve"> DRE purchased through bilateral PPAs may be entered here. Also, in case of DRE installations of Discom consumers connected  in 'Net Metering' or 'Gross Metering' configurations and its variants, add the following here: (i) Aggregation of all power generated from all grid connected DRE sources owned by Discom consumers who are not obligated under RCO, (ii) Aggregation of all power purchased (injected into grid) from all grid connected DRE sources owned by Discom consumers who are themselves obligated under RCO. In case of gross metering, entire DRE generation shall be deemed to be injected to Grid.</t>
    </r>
  </si>
  <si>
    <r>
      <t>ⴕ ⴕ ⴕ</t>
    </r>
    <r>
      <rPr>
        <sz val="10"/>
        <color theme="1"/>
        <rFont val="Arial"/>
        <family val="2"/>
      </rPr>
      <t xml:space="preserve"> RE Source wise details (Wind, Hydro, DRE and Others) may be filled by Distribution Licensees if available. In case source wise breakup of RE sales is not available, sales data may be entered under other RE.
</t>
    </r>
    <r>
      <rPr>
        <sz val="10"/>
        <color rgb="FF000000"/>
        <rFont val="Arial"/>
        <family val="2"/>
      </rPr>
      <t xml:space="preserve">
RE sold to Discom consumers against requisition by these consumers as per Green Energy Open Access Rules notified by MoP / SERCs from time to time, will also be recorded, along with a list of all such sales transactions in Annexure.</t>
    </r>
  </si>
  <si>
    <r>
      <t xml:space="preserve">Distributed Renewable Energy (DRE)                                    </t>
    </r>
    <r>
      <rPr>
        <sz val="10"/>
        <rFont val="Arial"/>
        <family val="2"/>
      </rPr>
      <t>DRE metered</t>
    </r>
  </si>
  <si>
    <t>RE Sale to Green Market (GTAM, GDAM)</t>
  </si>
  <si>
    <t>Green Power Market procurement (GTAM, GDAM)</t>
  </si>
  <si>
    <t>D'</t>
  </si>
  <si>
    <r>
      <t xml:space="preserve">Renewable Energy Certificates (RECs) </t>
    </r>
    <r>
      <rPr>
        <b/>
        <vertAlign val="superscript"/>
        <sz val="11"/>
        <color rgb="FF000000"/>
        <rFont val="Arial"/>
        <family val="2"/>
      </rPr>
      <t>!!</t>
    </r>
  </si>
  <si>
    <t>Y'=T+A'-I'+Q'</t>
  </si>
  <si>
    <r>
      <t xml:space="preserve">Renewable Energy Certificates (RECs) </t>
    </r>
    <r>
      <rPr>
        <b/>
        <vertAlign val="superscript"/>
        <sz val="11"/>
        <color rgb="FF000000"/>
        <rFont val="Arial"/>
        <family val="2"/>
      </rPr>
      <t>!!</t>
    </r>
    <r>
      <rPr>
        <b/>
        <sz val="11"/>
        <color rgb="FF000000"/>
        <rFont val="Arial"/>
        <family val="2"/>
      </rPr>
      <t xml:space="preserve"> </t>
    </r>
  </si>
  <si>
    <r>
      <t>Part C</t>
    </r>
    <r>
      <rPr>
        <b/>
        <vertAlign val="superscript"/>
        <sz val="14"/>
        <color rgb="FF000000"/>
        <rFont val="Arial"/>
        <family val="2"/>
      </rPr>
      <t>!</t>
    </r>
    <r>
      <rPr>
        <b/>
        <sz val="14"/>
        <color rgb="FF000000"/>
        <rFont val="Arial"/>
        <family val="2"/>
      </rPr>
      <t xml:space="preserve"> – Gross Non-fossil based Energy Consumption </t>
    </r>
  </si>
  <si>
    <t xml:space="preserve">Part D – RCO Compliance </t>
  </si>
  <si>
    <r>
      <t>!</t>
    </r>
    <r>
      <rPr>
        <b/>
        <sz val="9"/>
        <color rgb="FF000000"/>
        <rFont val="Arial"/>
        <family val="2"/>
      </rPr>
      <t xml:space="preserve"> </t>
    </r>
    <r>
      <rPr>
        <sz val="9"/>
        <color theme="1"/>
        <rFont val="Arial"/>
        <family val="2"/>
      </rPr>
      <t>Quarterly values are automatically be brought over from respective Form A as duly completed by the user.</t>
    </r>
  </si>
  <si>
    <r>
      <t>Part A</t>
    </r>
    <r>
      <rPr>
        <b/>
        <vertAlign val="superscript"/>
        <sz val="14"/>
        <color rgb="FF000000"/>
        <rFont val="Arial"/>
        <family val="2"/>
      </rPr>
      <t>!</t>
    </r>
    <r>
      <rPr>
        <b/>
        <sz val="14"/>
        <color rgb="FF000000"/>
        <rFont val="Arial"/>
        <family val="2"/>
      </rPr>
      <t xml:space="preserve"> – Gross Total Energy Consumption (Fossil based + Non-fossil based)</t>
    </r>
  </si>
  <si>
    <r>
      <t xml:space="preserve">Renewable Energy Certificates (RECs) - During Target Year </t>
    </r>
    <r>
      <rPr>
        <vertAlign val="superscript"/>
        <sz val="10"/>
        <rFont val="Arial"/>
        <family val="2"/>
      </rPr>
      <t>!</t>
    </r>
  </si>
  <si>
    <t>Compliance through REC for Quarter 1</t>
  </si>
  <si>
    <t>Compliance through REC for Quarter 2</t>
  </si>
  <si>
    <t>Compliance through REC for Quarter 3</t>
  </si>
  <si>
    <t>Compliance through REC for Quarter 4</t>
  </si>
  <si>
    <t>T1</t>
  </si>
  <si>
    <t>T2</t>
  </si>
  <si>
    <t>T3</t>
  </si>
  <si>
    <t>T4</t>
  </si>
  <si>
    <t>R=T1+T2+T3+T4</t>
  </si>
  <si>
    <t>Total Compliance through RECs</t>
  </si>
  <si>
    <t>N=T'+R</t>
  </si>
  <si>
    <t>L=E*K</t>
  </si>
  <si>
    <r>
      <t xml:space="preserve">Surplus / Deficit </t>
    </r>
    <r>
      <rPr>
        <vertAlign val="superscript"/>
        <sz val="10"/>
        <color rgb="FF000000"/>
        <rFont val="Arial"/>
        <family val="2"/>
      </rPr>
      <t>#</t>
    </r>
    <r>
      <rPr>
        <sz val="10"/>
        <color rgb="FF000000"/>
        <rFont val="Arial"/>
        <family val="2"/>
      </rPr>
      <t xml:space="preserve"> without REC</t>
    </r>
  </si>
  <si>
    <r>
      <t xml:space="preserve">Surplus / Deficit </t>
    </r>
    <r>
      <rPr>
        <vertAlign val="superscript"/>
        <sz val="10"/>
        <color rgb="FF000000"/>
        <rFont val="Arial"/>
        <family val="2"/>
      </rPr>
      <t>#</t>
    </r>
    <r>
      <rPr>
        <sz val="10"/>
        <color rgb="FF000000"/>
        <rFont val="Arial"/>
        <family val="2"/>
      </rPr>
      <t xml:space="preserve"> with REC</t>
    </r>
  </si>
  <si>
    <t>Quarterly Compliance without REC</t>
  </si>
  <si>
    <t>Annual Compliance without REC</t>
  </si>
  <si>
    <t>P=J/E</t>
  </si>
  <si>
    <t>Annual Compliance without REC (%)</t>
  </si>
  <si>
    <r>
      <t xml:space="preserve">Surplus / Deficit </t>
    </r>
    <r>
      <rPr>
        <vertAlign val="superscript"/>
        <sz val="10"/>
        <color rgb="FF000000"/>
        <rFont val="Arial"/>
        <family val="2"/>
      </rPr>
      <t xml:space="preserve"># </t>
    </r>
    <r>
      <rPr>
        <sz val="10"/>
        <color rgb="FF000000"/>
        <rFont val="Arial"/>
        <family val="2"/>
      </rPr>
      <t>without REC</t>
    </r>
  </si>
  <si>
    <t>E = A+B+C+D</t>
  </si>
  <si>
    <t>Net RE Drawn From Storage (Sub-Total)</t>
  </si>
  <si>
    <t>Total RE stored into Storage (ESS)</t>
  </si>
  <si>
    <t>Total Energy (Fossil + Nuclear) stored into Storage (ESS)</t>
  </si>
  <si>
    <t>Q'</t>
  </si>
  <si>
    <t>Losses in Storage (ESS)</t>
  </si>
  <si>
    <r>
      <t>Q</t>
    </r>
    <r>
      <rPr>
        <vertAlign val="subscript"/>
        <sz val="10"/>
        <rFont val="Arial"/>
        <family val="2"/>
      </rPr>
      <t>L</t>
    </r>
  </si>
  <si>
    <r>
      <t>Q'=(R'-S')*(1-Q</t>
    </r>
    <r>
      <rPr>
        <b/>
        <vertAlign val="subscript"/>
        <sz val="10"/>
        <rFont val="Arial"/>
        <family val="2"/>
      </rPr>
      <t>L</t>
    </r>
    <r>
      <rPr>
        <b/>
        <sz val="10"/>
        <rFont val="Arial"/>
        <family val="2"/>
      </rPr>
      <t>)</t>
    </r>
  </si>
  <si>
    <r>
      <t>IT</t>
    </r>
    <r>
      <rPr>
        <vertAlign val="subscript"/>
        <sz val="10"/>
        <rFont val="Arial"/>
        <family val="2"/>
      </rPr>
      <t>L</t>
    </r>
  </si>
  <si>
    <r>
      <t>IT=(I-J)*(1-IT</t>
    </r>
    <r>
      <rPr>
        <b/>
        <vertAlign val="subscript"/>
        <sz val="10"/>
        <color theme="1"/>
        <rFont val="Arial"/>
        <family val="2"/>
      </rPr>
      <t>L</t>
    </r>
    <r>
      <rPr>
        <b/>
        <sz val="10"/>
        <color theme="1"/>
        <rFont val="Arial"/>
        <family val="2"/>
      </rPr>
      <t>)</t>
    </r>
  </si>
  <si>
    <r>
      <t xml:space="preserve">Net Fossil Energy Drawn From Storage ( Sub-Total) </t>
    </r>
    <r>
      <rPr>
        <b/>
        <vertAlign val="superscript"/>
        <sz val="12"/>
        <color rgb="FF000000"/>
        <rFont val="Arial"/>
        <family val="2"/>
      </rPr>
      <t>!!!</t>
    </r>
  </si>
  <si>
    <r>
      <t xml:space="preserve">Net RE Drawn From Storage (Sub-Total) </t>
    </r>
    <r>
      <rPr>
        <b/>
        <vertAlign val="superscript"/>
        <sz val="11"/>
        <color rgb="FF000000"/>
        <rFont val="Arial"/>
        <family val="2"/>
      </rPr>
      <t>!!!</t>
    </r>
  </si>
  <si>
    <r>
      <rPr>
        <b/>
        <vertAlign val="superscript"/>
        <sz val="10"/>
        <color theme="1"/>
        <rFont val="Arial"/>
        <family val="2"/>
      </rPr>
      <t>!!!</t>
    </r>
    <r>
      <rPr>
        <sz val="10"/>
        <color theme="1"/>
        <rFont val="Arial"/>
        <family val="2"/>
      </rPr>
      <t xml:space="preserve"> All power stored into Storage (ESS) shall be metered or other wise established (e.g. based on purchase records) separately for fossil based including nuclear power, and separately for RE power. The power drawn from ESS for the quarter shall also be distributed in the same ratio of (Fossil + Nuclear) to RE, as the power stored into ESS for the quarter. All necessary details to establish net power drawn from ESS for (Fossil + Nuclear) and RE shall then be entered separately into the respective fields provided.</t>
    </r>
  </si>
  <si>
    <t xml:space="preserve">RCO Compliance Data reporting by DISCOMs </t>
  </si>
  <si>
    <t>Q = J-L</t>
  </si>
  <si>
    <t>T=U+V+W+Z</t>
  </si>
  <si>
    <t>K=T+CT-FT+IT+Q'</t>
  </si>
  <si>
    <t>*** All RE Generation should be reported as Net Generation after deduction of auxilliary power consumption. In case of any deduction of APC, details to be appended as supporting documents. AEA / ACV Agency to review the auxilliary power consumption records and confirm prior to endorsing the Form A and Form B.</t>
  </si>
  <si>
    <t>For Empaneled AEA Agency</t>
  </si>
  <si>
    <t>Signature and Seal of Energy Manager / MD / CEO</t>
  </si>
  <si>
    <t xml:space="preserve">D''=B''-Z' </t>
  </si>
  <si>
    <t>Quarterly Compliance (%) with REC</t>
  </si>
  <si>
    <t>E''</t>
  </si>
  <si>
    <t>G''=F''-Z'</t>
  </si>
  <si>
    <t>X=P-K</t>
  </si>
  <si>
    <t>Surplus / Deficit # with REC</t>
  </si>
  <si>
    <t>Annual Compliance with REC (%)</t>
  </si>
  <si>
    <t xml:space="preserve">Quarterly Compliance (%) without REC </t>
  </si>
  <si>
    <t>Z=(L+Y)/E</t>
  </si>
  <si>
    <t>A'=Z-K</t>
  </si>
  <si>
    <t>Seal of Empaneled AEA Agency</t>
  </si>
  <si>
    <t>AEA Number and Signature of Authorised AEA</t>
  </si>
  <si>
    <t>TL</t>
  </si>
  <si>
    <t>DL</t>
  </si>
  <si>
    <t>K''=K-TL</t>
  </si>
  <si>
    <t>A''=K''*Z'</t>
  </si>
  <si>
    <r>
      <t>TL</t>
    </r>
    <r>
      <rPr>
        <b/>
        <vertAlign val="subscript"/>
        <sz val="12"/>
        <rFont val="Arial"/>
        <family val="2"/>
      </rPr>
      <t>RE</t>
    </r>
  </si>
  <si>
    <r>
      <t>DL</t>
    </r>
    <r>
      <rPr>
        <b/>
        <vertAlign val="subscript"/>
        <sz val="12"/>
        <rFont val="Arial"/>
        <family val="2"/>
      </rPr>
      <t>RE</t>
    </r>
  </si>
  <si>
    <r>
      <t>Y''=Y'-TL</t>
    </r>
    <r>
      <rPr>
        <b/>
        <vertAlign val="subscript"/>
        <sz val="12"/>
        <rFont val="Arial"/>
        <family val="2"/>
      </rPr>
      <t>RE</t>
    </r>
  </si>
  <si>
    <t>Y''</t>
  </si>
  <si>
    <t>B''=Y''/K''</t>
  </si>
  <si>
    <t>C''=Y''-A''</t>
  </si>
  <si>
    <r>
      <t xml:space="preserve">Surplus / Deficit </t>
    </r>
    <r>
      <rPr>
        <vertAlign val="superscript"/>
        <sz val="10"/>
        <color rgb="FF000000"/>
        <rFont val="Arial"/>
        <family val="2"/>
      </rPr>
      <t>#</t>
    </r>
    <r>
      <rPr>
        <sz val="10"/>
        <color rgb="FF000000"/>
        <rFont val="Arial"/>
        <family val="2"/>
      </rPr>
      <t xml:space="preserve"> without REC (%)</t>
    </r>
  </si>
  <si>
    <t>F''=(A''+E'')/K''</t>
  </si>
  <si>
    <t xml:space="preserve">Total Energy Consumption (Net of TL) on which Renewable Consumption Obligations is applicable </t>
  </si>
  <si>
    <t>Total Energy Consumption (Net of TL) for Quarter 1</t>
  </si>
  <si>
    <t>Total Energy Consumption (Net of TL) for Quarter 2</t>
  </si>
  <si>
    <t>Total Energy Consumption (Net of TL) for Quarter 3</t>
  </si>
  <si>
    <t>Total Energy Consumption (Net of TL) for Quarter 4</t>
  </si>
  <si>
    <t>Non-fossil Energy Consumption (Net of TL) for calculation of Renewable Consumption Obligations</t>
  </si>
  <si>
    <t>Non-fossil Energy Consumption (Net of TL) for Quarter 1</t>
  </si>
  <si>
    <t>Non-fossil Energy Consumption (Net of TL) for Quarter 2</t>
  </si>
  <si>
    <t>Non-fossil Energy Consumption (Net of TL) for Quarter 3</t>
  </si>
  <si>
    <t>Non-fossil Energy Consumption (Net of TL) for Quarter 4</t>
  </si>
  <si>
    <r>
      <t xml:space="preserve">Transmission Losses on Gross Total Energy Consumption upto Discom Periphery </t>
    </r>
    <r>
      <rPr>
        <b/>
        <vertAlign val="superscript"/>
        <sz val="12"/>
        <color rgb="FF000000"/>
        <rFont val="Arial"/>
        <family val="2"/>
      </rPr>
      <t>$</t>
    </r>
  </si>
  <si>
    <r>
      <rPr>
        <vertAlign val="superscript"/>
        <sz val="10"/>
        <color theme="1"/>
        <rFont val="Arial"/>
        <family val="2"/>
      </rPr>
      <t>$</t>
    </r>
    <r>
      <rPr>
        <sz val="10"/>
        <color theme="1"/>
        <rFont val="Arial"/>
        <family val="2"/>
      </rPr>
      <t xml:space="preserve"> RCO is not applicable on Transmission losses upto Discom periphery. This includes all ISTS losses and STU losses as applicable. The transmission losses are to be reported in Million kWh and is to be calculated based on all the electricity energy entering the Discom periphery during the quarter. Details of calculation of transmission losses along with backup documents should be verified and appended to the report submitted by the empaneled AEA agency.</t>
    </r>
  </si>
  <si>
    <r>
      <rPr>
        <vertAlign val="superscript"/>
        <sz val="10"/>
        <color theme="1"/>
        <rFont val="Arial"/>
        <family val="2"/>
      </rPr>
      <t>$$</t>
    </r>
    <r>
      <rPr>
        <sz val="10"/>
        <color theme="1"/>
        <rFont val="Arial"/>
        <family val="2"/>
      </rPr>
      <t xml:space="preserve"> RCO is applicable on Distribution losses occuring within Discom periphery. The distribution losses are to be reported in Million kWh. The distribution losses are reported for information and are not used in the calculations since these losses are already included in the gross energy consumption values. Details of calculation of distribution losses along with backup documents should be verified and appended to the report submitted by the empaneled AEA agency.</t>
    </r>
  </si>
  <si>
    <r>
      <t xml:space="preserve">Distribution Losses on Gross Total Energy Consumption within Discom Periphery </t>
    </r>
    <r>
      <rPr>
        <b/>
        <vertAlign val="superscript"/>
        <sz val="12"/>
        <color rgb="FF000000"/>
        <rFont val="Arial"/>
        <family val="2"/>
      </rPr>
      <t>$$</t>
    </r>
  </si>
  <si>
    <r>
      <t xml:space="preserve">Transmission Losses on Gross Non-fossil Energy Consumption upto Discom Periphery </t>
    </r>
    <r>
      <rPr>
        <b/>
        <vertAlign val="superscript"/>
        <sz val="12"/>
        <color rgb="FF000000"/>
        <rFont val="Arial"/>
        <family val="2"/>
      </rPr>
      <t>$</t>
    </r>
  </si>
  <si>
    <r>
      <t xml:space="preserve">Distribution Losses on Gross Non-fossil Energy Consumption upto Discom Periphery </t>
    </r>
    <r>
      <rPr>
        <b/>
        <vertAlign val="superscript"/>
        <sz val="12"/>
        <color rgb="FF000000"/>
        <rFont val="Arial"/>
        <family val="2"/>
      </rPr>
      <t>$$</t>
    </r>
  </si>
  <si>
    <t>Annual</t>
  </si>
  <si>
    <r>
      <t xml:space="preserve">RCO (%) specified by MoP </t>
    </r>
    <r>
      <rPr>
        <vertAlign val="superscript"/>
        <sz val="10"/>
        <color rgb="FF000000"/>
        <rFont val="Arial"/>
        <family val="2"/>
      </rPr>
      <t>###</t>
    </r>
  </si>
  <si>
    <t>Compliance without REC</t>
  </si>
  <si>
    <t xml:space="preserve">Compliance (%) without REC </t>
  </si>
  <si>
    <t>Compliance Period (Quarterly / Annual)</t>
  </si>
  <si>
    <t>A''=K*Z'</t>
  </si>
  <si>
    <t>F''=(A''+E'')/K</t>
  </si>
  <si>
    <t>FT=F+H+I'</t>
  </si>
  <si>
    <t>Y'</t>
  </si>
  <si>
    <t>B''=Y'/K</t>
  </si>
  <si>
    <t>C''=Y'-A''</t>
  </si>
  <si>
    <t>T'=(U'+V')/1000</t>
  </si>
  <si>
    <t>CT=C+E+D</t>
  </si>
  <si>
    <t>Fossil based Power 
(Purchase through PPA/Bilateral and through Power Exchange)</t>
  </si>
  <si>
    <t>Y'=T-I'</t>
  </si>
  <si>
    <t>K=CT-FT+T+Y'</t>
  </si>
  <si>
    <t>T=U+V+W+Z+B'</t>
  </si>
  <si>
    <t xml:space="preserve">Distributed Renewable Energy (DRE) </t>
  </si>
  <si>
    <r>
      <t xml:space="preserve">Surplus / Deficit </t>
    </r>
    <r>
      <rPr>
        <vertAlign val="superscript"/>
        <sz val="10"/>
        <color rgb="FF000000"/>
        <rFont val="Arial"/>
        <family val="2"/>
      </rPr>
      <t>#</t>
    </r>
    <r>
      <rPr>
        <sz val="10"/>
        <color rgb="FF000000"/>
        <rFont val="Arial"/>
        <family val="2"/>
      </rPr>
      <t xml:space="preserve"> </t>
    </r>
  </si>
  <si>
    <t xml:space="preserve">Compliance (%) </t>
  </si>
  <si>
    <r>
      <t>RE Sales *** (to entities other than DISCOM consumers) and Banking</t>
    </r>
    <r>
      <rPr>
        <b/>
        <vertAlign val="superscript"/>
        <sz val="11"/>
        <color rgb="FF000000"/>
        <rFont val="Arial"/>
        <family val="2"/>
      </rPr>
      <t>ⴕ ⴕ ⴕ</t>
    </r>
    <r>
      <rPr>
        <b/>
        <sz val="11"/>
        <color rgb="FF000000"/>
        <rFont val="Arial"/>
        <family val="2"/>
      </rPr>
      <t xml:space="preserve"> (Sub-Total)</t>
    </r>
  </si>
  <si>
    <r>
      <t xml:space="preserve">Own Generation, Purchase *** and Banking of RE </t>
    </r>
    <r>
      <rPr>
        <b/>
        <vertAlign val="superscript"/>
        <sz val="11"/>
        <color rgb="FF000000"/>
        <rFont val="Arial"/>
        <family val="2"/>
      </rPr>
      <t>ⴕ ⴕ</t>
    </r>
    <r>
      <rPr>
        <b/>
        <sz val="11"/>
        <color rgb="FF000000"/>
        <rFont val="Arial"/>
        <family val="2"/>
      </rPr>
      <t xml:space="preserve"> (Sub-Total)</t>
    </r>
  </si>
  <si>
    <t>Fossil based energy - Sales to entities other than DISCOM consumers 
(Sales through PPA/Bilateral and through Power Exchange)</t>
  </si>
  <si>
    <r>
      <t>ⴕ ⴕ ⴕ</t>
    </r>
    <r>
      <rPr>
        <sz val="12"/>
        <color theme="1"/>
        <rFont val="Arial"/>
        <family val="2"/>
      </rPr>
      <t xml:space="preserve"> RE Source wise details (Wind, Hydro, DRE and Others) may be filled by Distribution Licensees if available. In case source wise breakup of RE sales is not available, sales data may be entered under other RE.
</t>
    </r>
    <r>
      <rPr>
        <sz val="12"/>
        <color rgb="FF000000"/>
        <rFont val="Arial"/>
        <family val="2"/>
      </rPr>
      <t xml:space="preserve">
RE sold to Discom consumers against requisition by these consumers as per Green Energy Open Access Rules notified by MoP / SERCs from time to time, will also be recorded, along with a list of all such sales transactions in Annexure.</t>
    </r>
  </si>
  <si>
    <r>
      <rPr>
        <vertAlign val="superscript"/>
        <sz val="12"/>
        <color theme="1"/>
        <rFont val="Arial"/>
        <family val="2"/>
      </rPr>
      <t>(3)</t>
    </r>
    <r>
      <rPr>
        <sz val="12"/>
        <color theme="1"/>
        <rFont val="Arial"/>
        <family val="2"/>
      </rPr>
      <t xml:space="preserve"> For hilly and North-Eastern States/Union Territories, namely Arunachal Pradesh, Assam, Manipur, Meghalaya, Mizoram, Nagaland, Sikkim, Tripura, Jammu &amp; Kashmir, Ladakh, Himachal Pradesh and Uttarakhand, the distributed renewable energy component shall be half of that given in the Table as per MoP Trajectory notification S.O. 4617(E) dtd. 20 October 2023 or as per latest amendments from time to time and the remaining component for these States shall be included in the other renewable energy sources.</t>
    </r>
  </si>
  <si>
    <r>
      <rPr>
        <vertAlign val="superscript"/>
        <sz val="12"/>
        <color theme="1"/>
        <rFont val="Arial"/>
        <family val="2"/>
      </rPr>
      <t>##</t>
    </r>
    <r>
      <rPr>
        <sz val="12"/>
        <color theme="1"/>
        <rFont val="Arial"/>
        <family val="2"/>
      </rPr>
      <t xml:space="preserve"> The number of days in the respective quarter or year that the DRE installation has been in operation shall be certified by the obligated DC and/or the AEA / ACV Agency in case of unmetered DRE.</t>
    </r>
  </si>
  <si>
    <r>
      <rPr>
        <vertAlign val="superscript"/>
        <sz val="12"/>
        <color theme="1"/>
        <rFont val="Arial"/>
        <family val="2"/>
      </rPr>
      <t>(7)</t>
    </r>
    <r>
      <rPr>
        <sz val="12"/>
        <color theme="1"/>
        <rFont val="Arial"/>
        <family val="2"/>
      </rPr>
      <t xml:space="preserve"> DRE purchased through bilateral PPAs may be entered here. Also, in case of DRE installations of Discom consumers connected  in 'Net Metering' or 'Gross Metering' configurations and its variants, add the following here: (i) Aggregation of all power generated from all grid connected DRE sources owned by Discom consumers who are not obligated under RCO, (ii) Aggregation of all power purchased (injected into grid) from all grid connected DRE sources owned by Discom consumers who are themselves obligated under RCO. In case of gross metering, entire DRE generation shall be deemed to be injected to Grid.</t>
    </r>
  </si>
  <si>
    <t>Electrical Energy Consumption for Distribution Licensees: Since Supply of electricity to its consumers is the primary business activity for a distribution licensee, the electricity consumed by all consumers within its area of supply including the distribution losses is the energy deemed to be consumed by the distribution licensee.</t>
  </si>
  <si>
    <t>Electricity Sales (Sub-Total) ***</t>
  </si>
  <si>
    <t>Wind Renewable Energy (Electricity Generation and Purchase)</t>
  </si>
  <si>
    <t>Hydro Renewable Energy (Electricity Generation and Purchase)</t>
  </si>
  <si>
    <r>
      <t xml:space="preserve">(Electricity Generation and Purchase)                                    DRE metered </t>
    </r>
    <r>
      <rPr>
        <vertAlign val="superscript"/>
        <sz val="10"/>
        <color rgb="FF000000"/>
        <rFont val="Arial"/>
        <family val="2"/>
      </rPr>
      <t>(6) (7)</t>
    </r>
  </si>
  <si>
    <r>
      <t xml:space="preserve">(Electricity Generation)                                                              RE unmetered </t>
    </r>
    <r>
      <rPr>
        <vertAlign val="superscript"/>
        <sz val="10"/>
        <color rgb="FF000000"/>
        <rFont val="Arial"/>
        <family val="2"/>
      </rPr>
      <t>##</t>
    </r>
  </si>
  <si>
    <t>Other renewable energy (Electricity Generation and Purchase)</t>
  </si>
  <si>
    <t xml:space="preserve">Total Electricity Consumption on which Renewable Consumption Obligations is applicable </t>
  </si>
  <si>
    <t>Part A – Gross Total Electricity Consumption (Fossil based + Non-fossil based)</t>
  </si>
  <si>
    <t>Total Electrical Energy</t>
  </si>
  <si>
    <r>
      <t xml:space="preserve">Distribution Losses as % share of Gross Total Electricity Consumption within Discom Periphery </t>
    </r>
    <r>
      <rPr>
        <b/>
        <vertAlign val="superscript"/>
        <sz val="12"/>
        <color rgb="FF000000"/>
        <rFont val="Arial"/>
        <family val="2"/>
      </rPr>
      <t>$$</t>
    </r>
  </si>
  <si>
    <t xml:space="preserve">Part B – Gross Non-fossil based Electricity Consumption </t>
  </si>
  <si>
    <t>Wind Renewable Energy (Electricity Sales)</t>
  </si>
  <si>
    <t>Hydro Renewable Energy (Electricity Sales)</t>
  </si>
  <si>
    <r>
      <t xml:space="preserve">Distributed Renewable Energy (DRE) </t>
    </r>
    <r>
      <rPr>
        <sz val="10"/>
        <rFont val="Arial"/>
        <family val="2"/>
      </rPr>
      <t>(Electricity Sales)</t>
    </r>
    <r>
      <rPr>
        <b/>
        <sz val="10"/>
        <rFont val="Arial"/>
        <family val="2"/>
      </rPr>
      <t xml:space="preserve">         </t>
    </r>
    <r>
      <rPr>
        <sz val="10"/>
        <rFont val="Arial"/>
        <family val="2"/>
      </rPr>
      <t>DRE metered</t>
    </r>
  </si>
  <si>
    <t>Other Renewable Energy (Electricity Sales)</t>
  </si>
  <si>
    <t>Non-fossil Electrical Energy Consumption for calculation of Renewable Consumption Obligations</t>
  </si>
  <si>
    <t>For State Load Despatch Center</t>
  </si>
  <si>
    <t>Seal of State Load Despatch Center</t>
  </si>
  <si>
    <t>Signature of Authorised Signatory (GM / Chief Engineer / Director)</t>
  </si>
  <si>
    <r>
      <rPr>
        <vertAlign val="superscript"/>
        <sz val="12"/>
        <color theme="1"/>
        <rFont val="Arial"/>
        <family val="2"/>
      </rPr>
      <t>#</t>
    </r>
    <r>
      <rPr>
        <sz val="12"/>
        <color theme="1"/>
        <rFont val="Arial"/>
        <family val="2"/>
      </rPr>
      <t xml:space="preserve"> RCO Compliance (Surplus / Deficit): Surplus is positive and Deficit is negative number.</t>
    </r>
  </si>
  <si>
    <r>
      <rPr>
        <b/>
        <sz val="12"/>
        <color theme="1"/>
        <rFont val="Arial"/>
        <family val="2"/>
      </rPr>
      <t>***</t>
    </r>
    <r>
      <rPr>
        <b/>
        <vertAlign val="superscript"/>
        <sz val="12"/>
        <color theme="1"/>
        <rFont val="Arial"/>
        <family val="2"/>
      </rPr>
      <t xml:space="preserve"> </t>
    </r>
    <r>
      <rPr>
        <sz val="12"/>
        <color theme="1"/>
        <rFont val="Arial"/>
        <family val="2"/>
      </rPr>
      <t xml:space="preserve">All electricity purchase and sales shall be considered at Discom periphery, i.e. after deducting Transmission losses upto Discom periphery. This deduction incudes all ISTS losses and applicable STU losses occuring outside discom periphery. </t>
    </r>
  </si>
  <si>
    <r>
      <rPr>
        <vertAlign val="superscript"/>
        <sz val="12"/>
        <color theme="1"/>
        <rFont val="Arial"/>
        <family val="2"/>
      </rPr>
      <t>$$</t>
    </r>
    <r>
      <rPr>
        <sz val="12"/>
        <color theme="1"/>
        <rFont val="Arial"/>
        <family val="2"/>
      </rPr>
      <t xml:space="preserve"> RCO is applicable on Distribution losses occuring within Discom periphery. The distribution losses are to be calculated in Million kWh and reported as a percentage share of total electrical energy consumed. The distribution losses (% share) are reported for information and are not used in the calculations since these losses are already included in the gross energy consumption values. </t>
    </r>
  </si>
  <si>
    <r>
      <t>ⴕ ⴕ</t>
    </r>
    <r>
      <rPr>
        <sz val="12"/>
        <color theme="1"/>
        <rFont val="Arial"/>
        <family val="2"/>
      </rPr>
      <t xml:space="preserve"> RE Source wise details (Wind, Hydro, DRE and Others) to be filled mandatorily by Distribution Licensees</t>
    </r>
    <r>
      <rPr>
        <b/>
        <sz val="12"/>
        <color rgb="FF000000"/>
        <rFont val="Arial"/>
        <family val="2"/>
      </rPr>
      <t xml:space="preserve">. 
</t>
    </r>
    <r>
      <rPr>
        <sz val="12"/>
        <color rgb="FF000000"/>
        <rFont val="Arial"/>
        <family val="2"/>
      </rPr>
      <t>All RE Generation should be reported as Net Generation after deduction of auxilliary power consumption. SLDC to review the auxilliary power consumption records and confirm prior to endorsing the Form A.</t>
    </r>
  </si>
  <si>
    <r>
      <rPr>
        <vertAlign val="superscript"/>
        <sz val="12"/>
        <color theme="1"/>
        <rFont val="Arial"/>
        <family val="2"/>
      </rPr>
      <t>###</t>
    </r>
    <r>
      <rPr>
        <sz val="12"/>
        <color theme="1"/>
        <rFont val="Arial"/>
        <family val="2"/>
      </rPr>
      <t xml:space="preserve"> Renewable Consumption Obligations (%Targets) notified by MoP will be auto-populated once the Target Year (i.e. the financial year for which RCO Compliance is being evaluated) and Location (State) of the Designated Consumer is entered.</t>
    </r>
  </si>
  <si>
    <t>(Please refer to the Instructions &amp; Notes attached to this form and also refer the Operational Procedures issued by BEE)</t>
  </si>
  <si>
    <r>
      <t xml:space="preserve">Banking (Receipt) of Electricity </t>
    </r>
    <r>
      <rPr>
        <vertAlign val="superscript"/>
        <sz val="10"/>
        <rFont val="Arial"/>
        <family val="2"/>
      </rPr>
      <t>(8)</t>
    </r>
  </si>
  <si>
    <r>
      <t xml:space="preserve">Banking (Supply) of Electricity </t>
    </r>
    <r>
      <rPr>
        <vertAlign val="superscript"/>
        <sz val="10"/>
        <rFont val="Arial"/>
        <family val="2"/>
      </rPr>
      <t>(8)</t>
    </r>
  </si>
  <si>
    <t>Purchase and Banking of Fossil based Power (Sub-Total) ***</t>
  </si>
  <si>
    <t xml:space="preserve">Purchase of Nuclear Power
(Not included in RCO Calculations) </t>
  </si>
  <si>
    <r>
      <rPr>
        <b/>
        <vertAlign val="superscript"/>
        <sz val="12"/>
        <color theme="1"/>
        <rFont val="Arial"/>
        <family val="2"/>
      </rPr>
      <t>(8)</t>
    </r>
    <r>
      <rPr>
        <b/>
        <sz val="12"/>
        <color theme="1"/>
        <rFont val="Arial"/>
        <family val="2"/>
      </rPr>
      <t xml:space="preserve"> </t>
    </r>
    <r>
      <rPr>
        <sz val="12"/>
        <color theme="1"/>
        <rFont val="Arial"/>
        <family val="2"/>
      </rPr>
      <t>The electricity received into the Grid by the Discom for banking and / or storage transaction is considered as notional purchase of electricity and added into total electricity consumption for RCO Calculations; Whereas the electricity supplied from the Grid by the Discom for banking and / or storage transaction is considered as notional sale of electricity and deducted from the total electricity consumption for RCO Calculations.</t>
    </r>
    <r>
      <rPr>
        <b/>
        <sz val="12"/>
        <color theme="1"/>
        <rFont val="Arial"/>
        <family val="2"/>
      </rPr>
      <t xml:space="preserve"> </t>
    </r>
    <r>
      <rPr>
        <sz val="12"/>
        <color theme="1"/>
        <rFont val="Arial"/>
        <family val="2"/>
      </rPr>
      <t>Also, banking arrangements both with discom consumers and with entities other than discom consumers as per respective SERC regulations will be considered.</t>
    </r>
  </si>
  <si>
    <t>Buyout Certificates</t>
  </si>
  <si>
    <t>Total Compliance (RECs + Buyouts)</t>
  </si>
  <si>
    <t>Number of Buyout Certs Purchased</t>
  </si>
  <si>
    <t>RCO Compliance Data reporting by Distribution Licensee (Form D)</t>
  </si>
  <si>
    <t>Compliance</t>
  </si>
  <si>
    <r>
      <t xml:space="preserve">Surplus / Deficit </t>
    </r>
    <r>
      <rPr>
        <vertAlign val="superscript"/>
        <sz val="10"/>
        <color rgb="FF000000"/>
        <rFont val="Arial"/>
        <family val="2"/>
      </rPr>
      <t>#</t>
    </r>
    <r>
      <rPr>
        <sz val="10"/>
        <color rgb="FF000000"/>
        <rFont val="Arial"/>
        <family val="2"/>
      </rPr>
      <t xml:space="preserve"> (%)</t>
    </r>
  </si>
  <si>
    <r>
      <t xml:space="preserve">Renewable Energy Certificates (RECs) </t>
    </r>
    <r>
      <rPr>
        <b/>
        <vertAlign val="superscript"/>
        <sz val="11"/>
        <color rgb="FF000000"/>
        <rFont val="Arial"/>
        <family val="2"/>
      </rPr>
      <t>!!!</t>
    </r>
  </si>
  <si>
    <t>Section B – Gross Total Electricity Consumption (Fossil based + Non-fossil based)</t>
  </si>
  <si>
    <t>Section A – Basic Information</t>
  </si>
  <si>
    <t>Section C – Renewable Electricity Consumption</t>
  </si>
  <si>
    <t>Section C – Compliance Transactions through REC and Buyout during Assessment Year Compliance Window</t>
  </si>
  <si>
    <t>Section D – Final RCO Compliance (Assessment Year Compliance Window)</t>
  </si>
  <si>
    <t>Section D – RCO Compliance Summary (Target Year)</t>
  </si>
  <si>
    <r>
      <rPr>
        <vertAlign val="superscript"/>
        <sz val="12"/>
        <color theme="1"/>
        <rFont val="Arial"/>
        <family val="2"/>
      </rPr>
      <t>!!</t>
    </r>
    <r>
      <rPr>
        <sz val="12"/>
        <color theme="1"/>
        <rFont val="Arial"/>
        <family val="2"/>
      </rPr>
      <t xml:space="preserve"> Make an entry here only for the RECs purchased or self-retained duirng the applicable compliance period (quarter/annual) of the Target Year. Please attach the corresponding Certificate(s) of Purchase covering all the RECs purchased and self-retained.</t>
    </r>
  </si>
  <si>
    <r>
      <rPr>
        <vertAlign val="superscript"/>
        <sz val="12"/>
        <color theme="1"/>
        <rFont val="Arial"/>
        <family val="2"/>
      </rPr>
      <t>!!!</t>
    </r>
    <r>
      <rPr>
        <sz val="12"/>
        <color theme="1"/>
        <rFont val="Arial"/>
        <family val="2"/>
      </rPr>
      <t xml:space="preserve"> Make an entry here only for the RECs purchased or self-retained duirng the Assessment Year Compliance Window. Please attach the corresponding Certificate(s) of Purchase covering all the RECs purchased and self-retained.</t>
    </r>
  </si>
  <si>
    <r>
      <rPr>
        <vertAlign val="superscript"/>
        <sz val="12"/>
        <color theme="1"/>
        <rFont val="Arial"/>
        <family val="2"/>
      </rPr>
      <t>(6)</t>
    </r>
    <r>
      <rPr>
        <sz val="12"/>
        <color theme="1"/>
        <rFont val="Arial"/>
        <family val="2"/>
      </rPr>
      <t xml:space="preserve"> Please report the DRE generation based on meter reading at the generator meter. In case a direct meter reading of the total generated power from DRE source is not available, then provision for such metering should be made within the next six months. Provisionally, till the metering arrangement is put in place, energy generation may be reported as unmetered DRE generation using the multiplier mentioned above (4 kWh/kW/day).</t>
    </r>
  </si>
  <si>
    <r>
      <rPr>
        <vertAlign val="superscript"/>
        <sz val="12"/>
        <color theme="1"/>
        <rFont val="Arial"/>
        <family val="2"/>
      </rPr>
      <t>(1)</t>
    </r>
    <r>
      <rPr>
        <sz val="12"/>
        <color theme="1"/>
        <rFont val="Arial"/>
        <family val="2"/>
      </rPr>
      <t xml:space="preserve"> Please enter the amount of electrical energy procured from Wind Power Projects (WPPs) commissioned after March 31, 2024, under the “Wind RE” category. Any remaining wind energy procurement should be recorded under the “Other RE” category in the field provided for electricity generated from Wind sources.</t>
    </r>
  </si>
  <si>
    <r>
      <rPr>
        <vertAlign val="superscript"/>
        <sz val="12"/>
        <color theme="1"/>
        <rFont val="Arial"/>
        <family val="2"/>
      </rPr>
      <t>(2)</t>
    </r>
    <r>
      <rPr>
        <sz val="12"/>
        <color theme="1"/>
        <rFont val="Arial"/>
        <family val="2"/>
      </rPr>
      <t xml:space="preserve"> Please enter the amount of electrical energy procured from Hydro (including PSP) and Small Hydro Power Projects commissioned after March 31, 2024, under the “Hydro” category. Any remaining hydro or small hydro energy procurement should be recorded under the “Other RE” category in the field provided for electricity generated from Hydro sources.</t>
    </r>
  </si>
  <si>
    <r>
      <rPr>
        <vertAlign val="superscript"/>
        <sz val="12"/>
        <color theme="1"/>
        <rFont val="Arial"/>
        <family val="2"/>
      </rPr>
      <t>(5)</t>
    </r>
    <r>
      <rPr>
        <sz val="12"/>
        <color theme="1"/>
        <rFont val="Arial"/>
        <family val="2"/>
      </rPr>
      <t xml:space="preserve"> The other renewable energy component may be met by electrical energy produced from any renewable energy power project other than specified in Note 2, 3 and 4  as per MoP Trajectory notification S.O. 4617(E) dtd. 20 October 2023 or as per latest amendments from time to time and shall comprise electricity from all WPPs and Hydro Power Projects [including RE from Pump Storage Projects (PSPs) and Small Hydro Projects (SHPs)], including free power, commissioned before the 1st April, 2024. 
Other RE sourced from exclusively from WPPs and HPPs shall be entered in the respective rows under Other RE column, and the balance of Other RE power shall be entered under the row provided for Other RE.</t>
    </r>
  </si>
  <si>
    <r>
      <rPr>
        <vertAlign val="superscript"/>
        <sz val="12"/>
        <color theme="1"/>
        <rFont val="Arial"/>
        <family val="2"/>
      </rPr>
      <t>(4)</t>
    </r>
    <r>
      <rPr>
        <sz val="12"/>
        <color theme="1"/>
        <rFont val="Arial"/>
        <family val="2"/>
      </rPr>
      <t xml:space="preserve"> The distributed renewable energy component must be sourced exclusively from renewable electrical energy projects that do not exceed 10 MW in capacity. This includes all types of solar installations, such as net metering, gross metering, virtual net metering, group net metering, behind-the-meter installations, and any other configurations approved by the Central Government.
</t>
    </r>
    <r>
      <rPr>
        <sz val="10"/>
        <color theme="1"/>
        <rFont val="Arial"/>
        <family val="2"/>
      </rPr>
      <t xml:space="preserve">
</t>
    </r>
    <r>
      <rPr>
        <sz val="12"/>
        <color theme="1"/>
        <rFont val="Arial"/>
        <family val="2"/>
      </rPr>
      <t xml:space="preserve">Compliance with distributed renewable energy requirements will generally be measured in terms of energy (kilowatt-hour units).
</t>
    </r>
    <r>
      <rPr>
        <sz val="10"/>
        <color theme="1"/>
        <rFont val="Arial"/>
        <family val="2"/>
      </rPr>
      <t xml:space="preserve">
</t>
    </r>
    <r>
      <rPr>
        <sz val="12"/>
        <color theme="1"/>
        <rFont val="Arial"/>
        <family val="2"/>
      </rPr>
      <t xml:space="preserve">If the designated consumer cannot provide generation data for distributed renewable energy installations, the reported capacity will be converted into energy generation using a multiplier of 4 units per kilowatt per day (kWh/kW/day).
</t>
    </r>
    <r>
      <rPr>
        <sz val="10"/>
        <color theme="1"/>
        <rFont val="Arial"/>
        <family val="2"/>
      </rPr>
      <t xml:space="preserve">
</t>
    </r>
    <r>
      <rPr>
        <vertAlign val="superscript"/>
        <sz val="12"/>
        <color theme="1"/>
        <rFont val="Arial"/>
        <family val="2"/>
      </rPr>
      <t>##</t>
    </r>
    <r>
      <rPr>
        <sz val="12"/>
        <color theme="1"/>
        <rFont val="Arial"/>
        <family val="2"/>
      </rPr>
      <t xml:space="preserve"> Purchase or Sale of unmetered energy (DRE) is not the norm and is not encouraged, even under execptional circumstances. Accordingly, the provision for recording unmetered DRE is only made under the head of 'Own RE Generation' and not under the heads of 'RE Purchase' and 'RE Sales'.</t>
    </r>
  </si>
  <si>
    <t>Section A – RCO Compliance during Target Year</t>
  </si>
  <si>
    <t>Section B – RCO Compliance during Target Year</t>
  </si>
  <si>
    <t>Name of Designated Consumer</t>
  </si>
  <si>
    <t>Registration No. of Designated Consumer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</si>
</sst>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_);_(* \(#,##0\);_(* &quot;-&quot;_);@_)"/>
    <numFmt numFmtId="165" formatCode="0.000"/>
    <numFmt numFmtId="166" formatCode="0.000%"/>
  </numFmts>
  <fonts count="50">
    <font>
      <sz val="11"/>
      <color theme="1"/>
      <name val="Calibri"/>
      <family val="2"/>
      <scheme val="minor"/>
    </font>
    <font>
      <sz val="11"/>
      <color theme="1"/>
      <name val="Calibri"/>
      <family val="2"/>
      <scheme val="minor"/>
    </font>
    <font>
      <sz val="10"/>
      <color rgb="FF000000"/>
      <name val="Times New Roman"/>
      <family val="1"/>
    </font>
    <font>
      <sz val="9"/>
      <color theme="1"/>
      <name val="Calibri"/>
      <family val="2"/>
      <scheme val="minor"/>
    </font>
    <font>
      <b/>
      <sz val="11"/>
      <color theme="1"/>
      <name val="Arial"/>
      <family val="2"/>
    </font>
    <font>
      <b/>
      <sz val="10"/>
      <name val="Arial"/>
      <family val="2"/>
    </font>
    <font>
      <sz val="10"/>
      <name val="Arial"/>
      <family val="2"/>
    </font>
    <font>
      <sz val="10"/>
      <color rgb="FF000000"/>
      <name val="Arial"/>
      <family val="2"/>
    </font>
    <font>
      <b/>
      <sz val="10"/>
      <color rgb="FF000000"/>
      <name val="Arial"/>
      <family val="2"/>
    </font>
    <font>
      <b/>
      <sz val="12"/>
      <name val="Arial"/>
      <family val="2"/>
    </font>
    <font>
      <b/>
      <sz val="12"/>
      <color rgb="FF000000"/>
      <name val="Arial"/>
      <family val="2"/>
    </font>
    <font>
      <sz val="10"/>
      <color rgb="FF000000"/>
      <name val="Times New Roman"/>
      <family val="1"/>
    </font>
    <font>
      <b/>
      <sz val="12"/>
      <color theme="1"/>
      <name val="Arial"/>
      <family val="2"/>
    </font>
    <font>
      <b/>
      <sz val="14"/>
      <color theme="1"/>
      <name val="Arial"/>
      <family val="2"/>
    </font>
    <font>
      <b/>
      <sz val="14"/>
      <color rgb="FF000000"/>
      <name val="Arial"/>
      <family val="2"/>
    </font>
    <font>
      <sz val="11"/>
      <color theme="1"/>
      <name val="Arial"/>
      <family val="2"/>
    </font>
    <font>
      <sz val="11"/>
      <color rgb="FF000000"/>
      <name val="Arial"/>
      <family val="2"/>
    </font>
    <font>
      <b/>
      <sz val="11"/>
      <color rgb="FF000000"/>
      <name val="Arial"/>
      <family val="2"/>
    </font>
    <font>
      <b/>
      <sz val="10"/>
      <color theme="1"/>
      <name val="Arial"/>
      <family val="2"/>
    </font>
    <font>
      <sz val="10"/>
      <color theme="1"/>
      <name val="Arial"/>
      <family val="2"/>
    </font>
    <font>
      <b/>
      <sz val="22"/>
      <color theme="0"/>
      <name val="Arial"/>
      <family val="2"/>
    </font>
    <font>
      <b/>
      <vertAlign val="superscript"/>
      <sz val="10"/>
      <color rgb="FF000000"/>
      <name val="Arial"/>
      <family val="2"/>
    </font>
    <font>
      <b/>
      <sz val="14"/>
      <name val="Arial"/>
      <family val="2"/>
    </font>
    <font>
      <vertAlign val="superscript"/>
      <sz val="10"/>
      <color theme="1"/>
      <name val="Arial"/>
      <family val="2"/>
    </font>
    <font>
      <b/>
      <vertAlign val="superscript"/>
      <sz val="14"/>
      <color rgb="FF000000"/>
      <name val="Arial"/>
      <family val="2"/>
    </font>
    <font>
      <b/>
      <sz val="11"/>
      <color theme="1"/>
      <name val="Calibri"/>
      <family val="2"/>
      <scheme val="minor"/>
    </font>
    <font>
      <sz val="9"/>
      <color theme="1"/>
      <name val="Arial"/>
      <family val="2"/>
    </font>
    <font>
      <b/>
      <sz val="14"/>
      <color theme="1"/>
      <name val="Calibri"/>
      <family val="2"/>
      <scheme val="minor"/>
    </font>
    <font>
      <b/>
      <sz val="11"/>
      <name val="Calibri"/>
      <family val="2"/>
      <scheme val="minor"/>
    </font>
    <font>
      <b/>
      <vertAlign val="superscript"/>
      <sz val="11"/>
      <color rgb="FF000000"/>
      <name val="Arial"/>
      <family val="2"/>
    </font>
    <font>
      <vertAlign val="superscript"/>
      <sz val="10"/>
      <color rgb="FF000000"/>
      <name val="Arial"/>
      <family val="2"/>
    </font>
    <font>
      <b/>
      <vertAlign val="superscript"/>
      <sz val="9"/>
      <color rgb="FF000000"/>
      <name val="Arial"/>
      <family val="2"/>
    </font>
    <font>
      <b/>
      <sz val="9"/>
      <color rgb="FF000000"/>
      <name val="Arial"/>
      <family val="2"/>
    </font>
    <font>
      <sz val="10"/>
      <color rgb="FF242424"/>
      <name val="Arial Unicode MS"/>
    </font>
    <font>
      <b/>
      <sz val="12"/>
      <color theme="0"/>
      <name val="Arial"/>
      <family val="2"/>
    </font>
    <font>
      <vertAlign val="superscript"/>
      <sz val="10"/>
      <name val="Arial"/>
      <family val="2"/>
    </font>
    <font>
      <vertAlign val="subscript"/>
      <sz val="10"/>
      <name val="Arial"/>
      <family val="2"/>
    </font>
    <font>
      <sz val="9"/>
      <color indexed="81"/>
      <name val="Tahoma"/>
      <family val="2"/>
    </font>
    <font>
      <b/>
      <sz val="9"/>
      <color indexed="81"/>
      <name val="Tahoma"/>
      <family val="2"/>
    </font>
    <font>
      <vertAlign val="superscript"/>
      <sz val="11"/>
      <color theme="1"/>
      <name val="Calibri"/>
      <family val="2"/>
      <scheme val="minor"/>
    </font>
    <font>
      <sz val="8"/>
      <name val="Calibri"/>
      <family val="2"/>
      <scheme val="minor"/>
    </font>
    <font>
      <b/>
      <vertAlign val="subscript"/>
      <sz val="10"/>
      <name val="Arial"/>
      <family val="2"/>
    </font>
    <font>
      <b/>
      <vertAlign val="subscript"/>
      <sz val="10"/>
      <color theme="1"/>
      <name val="Arial"/>
      <family val="2"/>
    </font>
    <font>
      <b/>
      <vertAlign val="superscript"/>
      <sz val="12"/>
      <color rgb="FF000000"/>
      <name val="Arial"/>
      <family val="2"/>
    </font>
    <font>
      <b/>
      <vertAlign val="superscript"/>
      <sz val="10"/>
      <color theme="1"/>
      <name val="Arial"/>
      <family val="2"/>
    </font>
    <font>
      <b/>
      <vertAlign val="subscript"/>
      <sz val="12"/>
      <name val="Arial"/>
      <family val="2"/>
    </font>
    <font>
      <sz val="12"/>
      <color theme="1"/>
      <name val="Arial"/>
      <family val="2"/>
    </font>
    <font>
      <b/>
      <vertAlign val="superscript"/>
      <sz val="12"/>
      <color theme="1"/>
      <name val="Arial"/>
      <family val="2"/>
    </font>
    <font>
      <vertAlign val="superscript"/>
      <sz val="12"/>
      <color theme="1"/>
      <name val="Arial"/>
      <family val="2"/>
    </font>
    <font>
      <sz val="12"/>
      <color rgb="FF000000"/>
      <name val="Arial"/>
      <family val="2"/>
    </font>
  </fonts>
  <fills count="16">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theme="7" tint="0.79998168889431442"/>
        <bgColor indexed="64"/>
      </patternFill>
    </fill>
    <fill>
      <patternFill patternType="solid">
        <fgColor theme="9" tint="0.39997558519241921"/>
        <bgColor indexed="64"/>
      </patternFill>
    </fill>
    <fill>
      <patternFill patternType="solid">
        <fgColor rgb="FF7030A0"/>
        <bgColor indexed="64"/>
      </patternFill>
    </fill>
    <fill>
      <patternFill patternType="solid">
        <fgColor theme="7" tint="0.39997558519241921"/>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8" tint="0.59999389629810485"/>
        <bgColor indexed="64"/>
      </patternFill>
    </fill>
    <fill>
      <patternFill patternType="solid">
        <fgColor theme="5" tint="0.39997558519241921"/>
        <bgColor indexed="64"/>
      </patternFill>
    </fill>
    <fill>
      <patternFill patternType="solid">
        <fgColor theme="4" tint="0.39997558519241921"/>
        <bgColor indexed="64"/>
      </patternFill>
    </fill>
  </fills>
  <borders count="3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s>
  <cellStyleXfs count="6">
    <xf numFmtId="0" fontId="0" fillId="0" borderId="0"/>
    <xf numFmtId="9" fontId="1" fillId="0" borderId="0" applyFont="0" applyFill="0" applyBorder="0" applyAlignment="0" applyProtection="0"/>
    <xf numFmtId="0" fontId="2" fillId="0" borderId="0"/>
    <xf numFmtId="164" fontId="3" fillId="0" borderId="0"/>
    <xf numFmtId="0" fontId="11" fillId="0" borderId="0"/>
    <xf numFmtId="9" fontId="2" fillId="0" borderId="0" applyFont="0" applyFill="0" applyBorder="0" applyAlignment="0" applyProtection="0"/>
  </cellStyleXfs>
  <cellXfs count="331">
    <xf numFmtId="0" fontId="0" fillId="0" borderId="0" xfId="0"/>
    <xf numFmtId="0" fontId="15" fillId="0" borderId="0" xfId="0" applyFont="1" applyAlignment="1">
      <alignment horizontal="center" vertical="center"/>
    </xf>
    <xf numFmtId="0" fontId="15" fillId="0" borderId="0" xfId="0" applyFont="1" applyAlignment="1">
      <alignment vertical="center"/>
    </xf>
    <xf numFmtId="0" fontId="10" fillId="4" borderId="5" xfId="2" applyFont="1" applyFill="1" applyBorder="1" applyAlignment="1">
      <alignment vertical="center"/>
    </xf>
    <xf numFmtId="0" fontId="6" fillId="9" borderId="5" xfId="0" applyFont="1" applyFill="1" applyBorder="1" applyAlignment="1">
      <alignment horizontal="right" vertical="center" wrapText="1"/>
    </xf>
    <xf numFmtId="0" fontId="19" fillId="9" borderId="1" xfId="0" applyFont="1" applyFill="1" applyBorder="1" applyAlignment="1">
      <alignment horizontal="center" vertical="center"/>
    </xf>
    <xf numFmtId="0" fontId="7" fillId="9" borderId="1" xfId="2" applyFont="1" applyFill="1" applyBorder="1" applyAlignment="1">
      <alignment horizontal="center" vertical="center"/>
    </xf>
    <xf numFmtId="0" fontId="19" fillId="9" borderId="1" xfId="0" applyFont="1" applyFill="1" applyBorder="1" applyAlignment="1">
      <alignment horizontal="center" vertical="center" wrapText="1"/>
    </xf>
    <xf numFmtId="0" fontId="15" fillId="0" borderId="0" xfId="0" applyFont="1" applyAlignment="1">
      <alignment horizontal="left" vertical="center" wrapText="1"/>
    </xf>
    <xf numFmtId="0" fontId="12" fillId="9" borderId="1" xfId="0" applyFont="1" applyFill="1" applyBorder="1" applyAlignment="1">
      <alignment horizontal="center" vertical="center"/>
    </xf>
    <xf numFmtId="0" fontId="6" fillId="9" borderId="5" xfId="0" applyFont="1" applyFill="1" applyBorder="1" applyAlignment="1">
      <alignment horizontal="left" vertical="center" wrapText="1"/>
    </xf>
    <xf numFmtId="0" fontId="6" fillId="9" borderId="1" xfId="0" applyFont="1" applyFill="1" applyBorder="1" applyAlignment="1">
      <alignment horizontal="center" vertical="center" wrapText="1"/>
    </xf>
    <xf numFmtId="10" fontId="19" fillId="11" borderId="6" xfId="1" applyNumberFormat="1" applyFont="1" applyFill="1" applyBorder="1" applyAlignment="1" applyProtection="1">
      <alignment horizontal="right" vertical="center"/>
    </xf>
    <xf numFmtId="0" fontId="14" fillId="9" borderId="1" xfId="2" applyFont="1" applyFill="1" applyBorder="1" applyAlignment="1">
      <alignment horizontal="left" vertical="center"/>
    </xf>
    <xf numFmtId="0" fontId="14" fillId="9" borderId="6" xfId="2" applyFont="1" applyFill="1" applyBorder="1" applyAlignment="1">
      <alignment horizontal="center" vertical="center"/>
    </xf>
    <xf numFmtId="10" fontId="19" fillId="11" borderId="1" xfId="1" applyNumberFormat="1" applyFont="1" applyFill="1" applyBorder="1" applyAlignment="1" applyProtection="1">
      <alignment horizontal="right" vertical="center"/>
    </xf>
    <xf numFmtId="0" fontId="18" fillId="0" borderId="1" xfId="0" applyFont="1" applyBorder="1" applyAlignment="1">
      <alignment horizontal="left" vertical="center"/>
    </xf>
    <xf numFmtId="0" fontId="26" fillId="0" borderId="1" xfId="0" applyFont="1" applyBorder="1" applyAlignment="1">
      <alignment horizontal="justify" vertical="center"/>
    </xf>
    <xf numFmtId="0" fontId="0" fillId="0" borderId="1" xfId="0" applyBorder="1"/>
    <xf numFmtId="0" fontId="0" fillId="0" borderId="1" xfId="0" applyBorder="1" applyAlignment="1">
      <alignment horizontal="left" vertical="center"/>
    </xf>
    <xf numFmtId="0" fontId="27" fillId="0" borderId="1" xfId="0" applyFont="1" applyBorder="1" applyAlignment="1">
      <alignment horizontal="center" vertical="center"/>
    </xf>
    <xf numFmtId="0" fontId="0" fillId="0" borderId="0" xfId="0" applyAlignment="1">
      <alignment horizontal="left"/>
    </xf>
    <xf numFmtId="0" fontId="0" fillId="0" borderId="1" xfId="0" applyBorder="1" applyAlignment="1">
      <alignment horizontal="left"/>
    </xf>
    <xf numFmtId="0" fontId="7" fillId="9" borderId="1" xfId="0" applyFont="1" applyFill="1" applyBorder="1" applyAlignment="1">
      <alignment horizontal="left" vertical="center" wrapText="1"/>
    </xf>
    <xf numFmtId="0" fontId="25" fillId="11" borderId="10" xfId="0" applyFont="1" applyFill="1" applyBorder="1" applyAlignment="1">
      <alignment vertical="center" wrapText="1"/>
    </xf>
    <xf numFmtId="0" fontId="25" fillId="3" borderId="11" xfId="0" applyFont="1" applyFill="1" applyBorder="1" applyAlignment="1">
      <alignment vertical="center" wrapText="1"/>
    </xf>
    <xf numFmtId="0" fontId="25" fillId="5" borderId="1" xfId="0" applyFont="1" applyFill="1" applyBorder="1" applyAlignment="1">
      <alignment vertical="center" wrapText="1"/>
    </xf>
    <xf numFmtId="0" fontId="25" fillId="12" borderId="1" xfId="0" applyFont="1" applyFill="1" applyBorder="1" applyAlignment="1">
      <alignment horizontal="center" vertical="center"/>
    </xf>
    <xf numFmtId="49" fontId="28" fillId="3" borderId="1" xfId="0" applyNumberFormat="1" applyFont="1" applyFill="1" applyBorder="1" applyAlignment="1">
      <alignment horizontal="center"/>
    </xf>
    <xf numFmtId="0" fontId="0" fillId="0" borderId="2" xfId="0" applyBorder="1"/>
    <xf numFmtId="0" fontId="7" fillId="9" borderId="2" xfId="0" applyFont="1" applyFill="1" applyBorder="1" applyAlignment="1">
      <alignment vertical="center" wrapText="1"/>
    </xf>
    <xf numFmtId="0" fontId="0" fillId="0" borderId="1" xfId="0" applyBorder="1" applyAlignment="1">
      <alignment vertical="center" wrapText="1"/>
    </xf>
    <xf numFmtId="0" fontId="0" fillId="0" borderId="0" xfId="0" applyAlignment="1">
      <alignment wrapText="1"/>
    </xf>
    <xf numFmtId="0" fontId="25" fillId="11" borderId="1" xfId="0" applyFont="1" applyFill="1" applyBorder="1" applyAlignment="1">
      <alignment vertical="center" wrapText="1"/>
    </xf>
    <xf numFmtId="0" fontId="25" fillId="2" borderId="0" xfId="0" applyFont="1" applyFill="1" applyAlignment="1">
      <alignment vertical="center" wrapText="1"/>
    </xf>
    <xf numFmtId="0" fontId="0" fillId="2" borderId="0" xfId="0" applyFill="1" applyAlignment="1">
      <alignment vertical="center"/>
    </xf>
    <xf numFmtId="0" fontId="25" fillId="0" borderId="0" xfId="0" applyFont="1"/>
    <xf numFmtId="0" fontId="25" fillId="0" borderId="1" xfId="0" applyFont="1" applyBorder="1"/>
    <xf numFmtId="0" fontId="0" fillId="0" borderId="0" xfId="0" applyAlignment="1">
      <alignment horizontal="center"/>
    </xf>
    <xf numFmtId="0" fontId="25" fillId="0" borderId="1" xfId="0" applyFont="1" applyBorder="1" applyAlignment="1">
      <alignment horizontal="center"/>
    </xf>
    <xf numFmtId="0" fontId="0" fillId="0" borderId="1" xfId="0" applyBorder="1" applyAlignment="1">
      <alignment horizontal="center"/>
    </xf>
    <xf numFmtId="10" fontId="0" fillId="0" borderId="1" xfId="0" applyNumberFormat="1" applyBorder="1" applyAlignment="1">
      <alignment horizontal="center"/>
    </xf>
    <xf numFmtId="0" fontId="8" fillId="9" borderId="1" xfId="2" applyFont="1" applyFill="1" applyBorder="1" applyAlignment="1">
      <alignment horizontal="center" vertical="center"/>
    </xf>
    <xf numFmtId="0" fontId="18" fillId="9" borderId="1" xfId="0" applyFont="1" applyFill="1" applyBorder="1" applyAlignment="1">
      <alignment horizontal="center" vertical="center" wrapText="1"/>
    </xf>
    <xf numFmtId="0" fontId="7" fillId="9" borderId="1" xfId="0" applyFont="1" applyFill="1" applyBorder="1" applyAlignment="1">
      <alignment horizontal="center" vertical="center" wrapText="1"/>
    </xf>
    <xf numFmtId="0" fontId="14" fillId="9" borderId="1" xfId="2" applyFont="1" applyFill="1" applyBorder="1" applyAlignment="1">
      <alignment vertical="center"/>
    </xf>
    <xf numFmtId="0" fontId="0" fillId="0" borderId="0" xfId="0" applyAlignment="1">
      <alignment vertical="center"/>
    </xf>
    <xf numFmtId="0" fontId="0" fillId="0" borderId="0" xfId="0" applyAlignment="1">
      <alignment vertical="center" wrapText="1"/>
    </xf>
    <xf numFmtId="0" fontId="15" fillId="0" borderId="0" xfId="0" applyFont="1" applyAlignment="1">
      <alignment vertical="center" wrapText="1"/>
    </xf>
    <xf numFmtId="0" fontId="0" fillId="0" borderId="0" xfId="0" applyAlignment="1">
      <alignment horizontal="center" vertical="center"/>
    </xf>
    <xf numFmtId="0" fontId="33" fillId="0" borderId="0" xfId="0" applyFont="1" applyAlignment="1">
      <alignment horizontal="left" vertical="center"/>
    </xf>
    <xf numFmtId="0" fontId="15" fillId="3" borderId="0" xfId="0" applyFont="1" applyFill="1" applyAlignment="1">
      <alignment horizontal="center" vertical="center"/>
    </xf>
    <xf numFmtId="164" fontId="22" fillId="9" borderId="5" xfId="3" applyFont="1" applyFill="1" applyBorder="1" applyAlignment="1">
      <alignment horizontal="center" vertical="center" wrapText="1"/>
    </xf>
    <xf numFmtId="164" fontId="13" fillId="9" borderId="1" xfId="3" applyFont="1" applyFill="1" applyBorder="1" applyAlignment="1">
      <alignment horizontal="center" vertical="center" wrapText="1"/>
    </xf>
    <xf numFmtId="0" fontId="14" fillId="9" borderId="1" xfId="2" applyFont="1" applyFill="1" applyBorder="1" applyAlignment="1">
      <alignment horizontal="center" vertical="center"/>
    </xf>
    <xf numFmtId="0" fontId="10" fillId="4" borderId="5" xfId="2" applyFont="1" applyFill="1" applyBorder="1" applyAlignment="1">
      <alignment vertical="center" wrapText="1"/>
    </xf>
    <xf numFmtId="164" fontId="13" fillId="13" borderId="5" xfId="3" applyFont="1" applyFill="1" applyBorder="1" applyAlignment="1">
      <alignment horizontal="center" vertical="center" wrapText="1"/>
    </xf>
    <xf numFmtId="164" fontId="13" fillId="13" borderId="1" xfId="3" applyFont="1" applyFill="1" applyBorder="1" applyAlignment="1">
      <alignment horizontal="center" vertical="center" wrapText="1"/>
    </xf>
    <xf numFmtId="0" fontId="14" fillId="13" borderId="1" xfId="2" applyFont="1" applyFill="1" applyBorder="1" applyAlignment="1">
      <alignment horizontal="center" vertical="center"/>
    </xf>
    <xf numFmtId="0" fontId="14" fillId="13" borderId="1" xfId="2" applyFont="1" applyFill="1" applyBorder="1" applyAlignment="1">
      <alignment horizontal="left" vertical="center"/>
    </xf>
    <xf numFmtId="0" fontId="14" fillId="13" borderId="1" xfId="2" applyFont="1" applyFill="1" applyBorder="1" applyAlignment="1">
      <alignment vertical="center"/>
    </xf>
    <xf numFmtId="0" fontId="14" fillId="13" borderId="6" xfId="2" applyFont="1" applyFill="1" applyBorder="1" applyAlignment="1">
      <alignment horizontal="center" vertical="center"/>
    </xf>
    <xf numFmtId="0" fontId="17" fillId="8" borderId="5" xfId="2" applyFont="1" applyFill="1" applyBorder="1" applyAlignment="1">
      <alignment vertical="center"/>
    </xf>
    <xf numFmtId="0" fontId="9" fillId="9" borderId="1" xfId="0" applyFont="1" applyFill="1" applyBorder="1" applyAlignment="1">
      <alignment horizontal="center" vertical="center" wrapText="1"/>
    </xf>
    <xf numFmtId="0" fontId="10" fillId="9" borderId="1" xfId="0" applyFont="1" applyFill="1" applyBorder="1" applyAlignment="1">
      <alignment horizontal="center" vertical="center" wrapText="1"/>
    </xf>
    <xf numFmtId="0" fontId="5" fillId="9" borderId="5" xfId="0" applyFont="1" applyFill="1" applyBorder="1" applyAlignment="1">
      <alignment horizontal="left" vertical="center" wrapText="1"/>
    </xf>
    <xf numFmtId="0" fontId="5" fillId="9" borderId="1" xfId="0" applyFont="1" applyFill="1" applyBorder="1" applyAlignment="1">
      <alignment horizontal="center" vertical="center" wrapText="1"/>
    </xf>
    <xf numFmtId="0" fontId="7" fillId="9" borderId="5" xfId="2" applyFont="1" applyFill="1" applyBorder="1" applyAlignment="1">
      <alignment horizontal="right" vertical="center" wrapText="1"/>
    </xf>
    <xf numFmtId="164" fontId="12" fillId="9" borderId="1" xfId="3" applyFont="1" applyFill="1" applyBorder="1" applyAlignment="1">
      <alignment horizontal="center" vertical="center" wrapText="1"/>
    </xf>
    <xf numFmtId="0" fontId="10" fillId="9" borderId="1" xfId="2" applyFont="1" applyFill="1" applyBorder="1" applyAlignment="1">
      <alignment horizontal="center" vertical="center"/>
    </xf>
    <xf numFmtId="164" fontId="19" fillId="9" borderId="1" xfId="3" applyFont="1" applyFill="1" applyBorder="1" applyAlignment="1">
      <alignment horizontal="center" vertical="center" wrapText="1"/>
    </xf>
    <xf numFmtId="0" fontId="7" fillId="9" borderId="5" xfId="2" applyFont="1" applyFill="1" applyBorder="1" applyAlignment="1">
      <alignment horizontal="left" vertical="center"/>
    </xf>
    <xf numFmtId="0" fontId="10" fillId="5" borderId="5" xfId="2" applyFont="1" applyFill="1" applyBorder="1" applyAlignment="1">
      <alignment vertical="center" wrapText="1"/>
    </xf>
    <xf numFmtId="0" fontId="14" fillId="9" borderId="5" xfId="2" applyFont="1" applyFill="1" applyBorder="1" applyAlignment="1">
      <alignment horizontal="center" vertical="center"/>
    </xf>
    <xf numFmtId="0" fontId="7" fillId="9" borderId="5" xfId="2" applyFont="1" applyFill="1" applyBorder="1" applyAlignment="1">
      <alignment horizontal="left" vertical="center" wrapText="1"/>
    </xf>
    <xf numFmtId="49" fontId="7" fillId="9" borderId="1" xfId="2" applyNumberFormat="1" applyFont="1" applyFill="1" applyBorder="1" applyAlignment="1">
      <alignment horizontal="center" vertical="center"/>
    </xf>
    <xf numFmtId="10" fontId="25" fillId="11" borderId="1" xfId="0" applyNumberFormat="1" applyFont="1" applyFill="1" applyBorder="1" applyAlignment="1">
      <alignment horizontal="right" vertical="center"/>
    </xf>
    <xf numFmtId="10" fontId="25" fillId="11" borderId="6" xfId="0" applyNumberFormat="1" applyFont="1" applyFill="1" applyBorder="1" applyAlignment="1">
      <alignment horizontal="right" vertical="center"/>
    </xf>
    <xf numFmtId="0" fontId="7" fillId="10" borderId="7" xfId="2" applyFont="1" applyFill="1" applyBorder="1" applyAlignment="1">
      <alignment horizontal="left" vertical="center"/>
    </xf>
    <xf numFmtId="0" fontId="7" fillId="9" borderId="8" xfId="2" applyFont="1" applyFill="1" applyBorder="1" applyAlignment="1">
      <alignment horizontal="center" vertical="center"/>
    </xf>
    <xf numFmtId="0" fontId="12" fillId="0" borderId="1" xfId="0" applyFont="1" applyBorder="1" applyAlignment="1">
      <alignment horizontal="center" vertical="center" wrapText="1"/>
    </xf>
    <xf numFmtId="10" fontId="8" fillId="11" borderId="1" xfId="0" applyNumberFormat="1" applyFont="1" applyFill="1" applyBorder="1" applyAlignment="1">
      <alignment horizontal="right" vertical="center"/>
    </xf>
    <xf numFmtId="0" fontId="7" fillId="12" borderId="1" xfId="0" applyFont="1" applyFill="1" applyBorder="1" applyAlignment="1">
      <alignment horizontal="center" vertical="center" wrapText="1"/>
    </xf>
    <xf numFmtId="165" fontId="10" fillId="11" borderId="1" xfId="2" applyNumberFormat="1" applyFont="1" applyFill="1" applyBorder="1" applyAlignment="1">
      <alignment vertical="center"/>
    </xf>
    <xf numFmtId="165" fontId="10" fillId="11" borderId="6" xfId="2" applyNumberFormat="1" applyFont="1" applyFill="1" applyBorder="1" applyAlignment="1">
      <alignment vertical="center"/>
    </xf>
    <xf numFmtId="165" fontId="19" fillId="9" borderId="1" xfId="0" applyNumberFormat="1" applyFont="1" applyFill="1" applyBorder="1" applyAlignment="1">
      <alignment vertical="center"/>
    </xf>
    <xf numFmtId="165" fontId="19" fillId="9" borderId="1" xfId="0" applyNumberFormat="1" applyFont="1" applyFill="1" applyBorder="1" applyAlignment="1">
      <alignment vertical="center" wrapText="1"/>
    </xf>
    <xf numFmtId="165" fontId="19" fillId="11" borderId="6" xfId="0" applyNumberFormat="1" applyFont="1" applyFill="1" applyBorder="1" applyAlignment="1">
      <alignment vertical="center"/>
    </xf>
    <xf numFmtId="165" fontId="7" fillId="9" borderId="1" xfId="0" applyNumberFormat="1" applyFont="1" applyFill="1" applyBorder="1" applyAlignment="1">
      <alignment vertical="center" wrapText="1"/>
    </xf>
    <xf numFmtId="165" fontId="19" fillId="11" borderId="1" xfId="0" applyNumberFormat="1" applyFont="1" applyFill="1" applyBorder="1" applyAlignment="1">
      <alignment vertical="center"/>
    </xf>
    <xf numFmtId="165" fontId="19" fillId="9" borderId="6" xfId="0" applyNumberFormat="1" applyFont="1" applyFill="1" applyBorder="1" applyAlignment="1">
      <alignment vertical="center"/>
    </xf>
    <xf numFmtId="165" fontId="12" fillId="11" borderId="1" xfId="0" applyNumberFormat="1" applyFont="1" applyFill="1" applyBorder="1" applyAlignment="1">
      <alignment vertical="center"/>
    </xf>
    <xf numFmtId="165" fontId="12" fillId="11" borderId="6" xfId="0" applyNumberFormat="1" applyFont="1" applyFill="1" applyBorder="1" applyAlignment="1">
      <alignment vertical="center"/>
    </xf>
    <xf numFmtId="165" fontId="8" fillId="11" borderId="6" xfId="2" applyNumberFormat="1" applyFont="1" applyFill="1" applyBorder="1" applyAlignment="1">
      <alignment vertical="center"/>
    </xf>
    <xf numFmtId="165" fontId="18" fillId="11" borderId="6" xfId="0" applyNumberFormat="1" applyFont="1" applyFill="1" applyBorder="1" applyAlignment="1">
      <alignment vertical="center"/>
    </xf>
    <xf numFmtId="165" fontId="7" fillId="11" borderId="1" xfId="2" applyNumberFormat="1" applyFont="1" applyFill="1" applyBorder="1" applyAlignment="1">
      <alignment horizontal="right" vertical="center"/>
    </xf>
    <xf numFmtId="165" fontId="7" fillId="11" borderId="6" xfId="2" applyNumberFormat="1" applyFont="1" applyFill="1" applyBorder="1" applyAlignment="1">
      <alignment horizontal="right" vertical="center"/>
    </xf>
    <xf numFmtId="0" fontId="16" fillId="0" borderId="0" xfId="2" applyFont="1" applyAlignment="1">
      <alignment horizontal="center" vertical="center"/>
    </xf>
    <xf numFmtId="0" fontId="17" fillId="0" borderId="0" xfId="2" applyFont="1" applyAlignment="1">
      <alignment horizontal="center" vertical="center"/>
    </xf>
    <xf numFmtId="165" fontId="7" fillId="11" borderId="1" xfId="0" applyNumberFormat="1" applyFont="1" applyFill="1" applyBorder="1" applyAlignment="1">
      <alignment horizontal="right" vertical="center"/>
    </xf>
    <xf numFmtId="165" fontId="18" fillId="11" borderId="18" xfId="0" applyNumberFormat="1" applyFont="1" applyFill="1" applyBorder="1" applyAlignment="1">
      <alignment vertical="center"/>
    </xf>
    <xf numFmtId="165" fontId="18" fillId="11" borderId="1" xfId="0" applyNumberFormat="1" applyFont="1" applyFill="1" applyBorder="1" applyAlignment="1">
      <alignment vertical="center"/>
    </xf>
    <xf numFmtId="0" fontId="7" fillId="12" borderId="5" xfId="0" applyFont="1" applyFill="1" applyBorder="1" applyAlignment="1">
      <alignment horizontal="right" vertical="center" wrapText="1"/>
    </xf>
    <xf numFmtId="165" fontId="7" fillId="11" borderId="6" xfId="0" applyNumberFormat="1" applyFont="1" applyFill="1" applyBorder="1" applyAlignment="1">
      <alignment horizontal="right" vertical="center"/>
    </xf>
    <xf numFmtId="10" fontId="8" fillId="11" borderId="6" xfId="0" applyNumberFormat="1" applyFont="1" applyFill="1" applyBorder="1" applyAlignment="1">
      <alignment horizontal="right" vertical="center"/>
    </xf>
    <xf numFmtId="0" fontId="7" fillId="12" borderId="8" xfId="0" applyFont="1" applyFill="1" applyBorder="1" applyAlignment="1">
      <alignment horizontal="center" vertical="center" wrapText="1"/>
    </xf>
    <xf numFmtId="165" fontId="7" fillId="0" borderId="1" xfId="0" applyNumberFormat="1" applyFont="1" applyBorder="1" applyAlignment="1" applyProtection="1">
      <alignment vertical="center" wrapText="1"/>
      <protection locked="0"/>
    </xf>
    <xf numFmtId="165" fontId="19" fillId="0" borderId="1" xfId="0" applyNumberFormat="1" applyFont="1" applyBorder="1" applyAlignment="1" applyProtection="1">
      <alignment vertical="center"/>
      <protection locked="0"/>
    </xf>
    <xf numFmtId="165" fontId="19" fillId="0" borderId="6" xfId="0" applyNumberFormat="1" applyFont="1" applyBorder="1" applyAlignment="1" applyProtection="1">
      <alignment vertical="center"/>
      <protection locked="0"/>
    </xf>
    <xf numFmtId="165" fontId="8" fillId="11" borderId="1" xfId="0" applyNumberFormat="1" applyFont="1" applyFill="1" applyBorder="1" applyAlignment="1">
      <alignment horizontal="right" vertical="center"/>
    </xf>
    <xf numFmtId="165" fontId="8" fillId="11" borderId="6" xfId="0" applyNumberFormat="1" applyFont="1" applyFill="1" applyBorder="1" applyAlignment="1">
      <alignment horizontal="right" vertical="center"/>
    </xf>
    <xf numFmtId="0" fontId="25" fillId="3" borderId="0" xfId="0" applyFont="1" applyFill="1" applyAlignment="1">
      <alignment horizontal="center" vertical="center"/>
    </xf>
    <xf numFmtId="0" fontId="17" fillId="8" borderId="5" xfId="2" applyFont="1" applyFill="1" applyBorder="1" applyAlignment="1">
      <alignment vertical="center" wrapText="1"/>
    </xf>
    <xf numFmtId="0" fontId="8" fillId="12" borderId="1" xfId="0" applyFont="1" applyFill="1" applyBorder="1" applyAlignment="1">
      <alignment horizontal="center" vertical="center" wrapText="1"/>
    </xf>
    <xf numFmtId="0" fontId="8" fillId="9" borderId="1" xfId="0" applyFont="1" applyFill="1" applyBorder="1" applyAlignment="1">
      <alignment horizontal="center" vertical="center" wrapText="1"/>
    </xf>
    <xf numFmtId="0" fontId="19" fillId="9" borderId="5" xfId="0" applyFont="1" applyFill="1" applyBorder="1" applyAlignment="1">
      <alignment vertical="center" wrapText="1"/>
    </xf>
    <xf numFmtId="0" fontId="19" fillId="9" borderId="5" xfId="0" applyFont="1" applyFill="1" applyBorder="1" applyAlignment="1">
      <alignment horizontal="right" vertical="center" wrapText="1"/>
    </xf>
    <xf numFmtId="165" fontId="8" fillId="9" borderId="8" xfId="2" applyNumberFormat="1" applyFont="1" applyFill="1" applyBorder="1" applyAlignment="1">
      <alignment horizontal="right" vertical="center"/>
    </xf>
    <xf numFmtId="165" fontId="8" fillId="11" borderId="1" xfId="2" applyNumberFormat="1" applyFont="1" applyFill="1" applyBorder="1" applyAlignment="1">
      <alignment horizontal="right" vertical="center"/>
    </xf>
    <xf numFmtId="165" fontId="8" fillId="11" borderId="6" xfId="2" applyNumberFormat="1" applyFont="1" applyFill="1" applyBorder="1" applyAlignment="1">
      <alignment horizontal="right" vertical="center"/>
    </xf>
    <xf numFmtId="0" fontId="6" fillId="8" borderId="5" xfId="0" applyFont="1" applyFill="1" applyBorder="1" applyAlignment="1">
      <alignment horizontal="right" vertical="center" wrapText="1"/>
    </xf>
    <xf numFmtId="166" fontId="19" fillId="0" borderId="6" xfId="1" applyNumberFormat="1" applyFont="1" applyBorder="1" applyAlignment="1" applyProtection="1">
      <alignment vertical="center"/>
      <protection locked="0"/>
    </xf>
    <xf numFmtId="0" fontId="7" fillId="9" borderId="5" xfId="2" applyFont="1" applyFill="1" applyBorder="1" applyAlignment="1">
      <alignment horizontal="right" vertical="center"/>
    </xf>
    <xf numFmtId="0" fontId="0" fillId="3" borderId="20" xfId="0" applyFill="1" applyBorder="1" applyAlignment="1">
      <alignment horizontal="center" vertical="center"/>
    </xf>
    <xf numFmtId="0" fontId="0" fillId="3" borderId="21" xfId="0" applyFill="1" applyBorder="1" applyAlignment="1">
      <alignment horizontal="center" vertical="center"/>
    </xf>
    <xf numFmtId="0" fontId="0" fillId="3" borderId="22" xfId="0" applyFill="1" applyBorder="1" applyAlignment="1">
      <alignment horizontal="center" vertical="center"/>
    </xf>
    <xf numFmtId="0" fontId="25" fillId="3" borderId="23" xfId="0" applyFont="1" applyFill="1" applyBorder="1" applyAlignment="1">
      <alignment horizontal="left" vertical="center"/>
    </xf>
    <xf numFmtId="0" fontId="25" fillId="3" borderId="24" xfId="0" applyFont="1" applyFill="1" applyBorder="1" applyAlignment="1">
      <alignment horizontal="right" vertical="center"/>
    </xf>
    <xf numFmtId="0" fontId="0" fillId="3" borderId="25" xfId="0" applyFill="1" applyBorder="1" applyAlignment="1">
      <alignment horizontal="center" vertical="center"/>
    </xf>
    <xf numFmtId="0" fontId="0" fillId="3" borderId="26" xfId="0" applyFill="1" applyBorder="1" applyAlignment="1">
      <alignment horizontal="center" vertical="center"/>
    </xf>
    <xf numFmtId="0" fontId="0" fillId="3" borderId="27" xfId="0" applyFill="1" applyBorder="1" applyAlignment="1">
      <alignment horizontal="center" vertical="center"/>
    </xf>
    <xf numFmtId="0" fontId="7" fillId="9" borderId="10" xfId="2" applyFont="1" applyFill="1" applyBorder="1" applyAlignment="1">
      <alignment horizontal="center" vertical="center"/>
    </xf>
    <xf numFmtId="10" fontId="19" fillId="11" borderId="10" xfId="1" applyNumberFormat="1" applyFont="1" applyFill="1" applyBorder="1" applyAlignment="1" applyProtection="1">
      <alignment horizontal="right" vertical="center"/>
    </xf>
    <xf numFmtId="10" fontId="19" fillId="11" borderId="29" xfId="1" applyNumberFormat="1" applyFont="1" applyFill="1" applyBorder="1" applyAlignment="1" applyProtection="1">
      <alignment horizontal="right" vertical="center"/>
    </xf>
    <xf numFmtId="0" fontId="7" fillId="9" borderId="28" xfId="2" applyFont="1" applyFill="1" applyBorder="1" applyAlignment="1">
      <alignment horizontal="left" vertical="center"/>
    </xf>
    <xf numFmtId="165" fontId="8" fillId="9" borderId="1" xfId="2" applyNumberFormat="1" applyFont="1" applyFill="1" applyBorder="1" applyAlignment="1">
      <alignment horizontal="right" vertical="center"/>
    </xf>
    <xf numFmtId="0" fontId="19" fillId="9" borderId="8" xfId="0" applyFont="1" applyFill="1" applyBorder="1" applyAlignment="1">
      <alignment horizontal="center" vertical="center"/>
    </xf>
    <xf numFmtId="0" fontId="7" fillId="10" borderId="12" xfId="2" applyFont="1" applyFill="1" applyBorder="1" applyAlignment="1">
      <alignment horizontal="left" vertical="center"/>
    </xf>
    <xf numFmtId="0" fontId="7" fillId="9" borderId="13" xfId="2" applyFont="1" applyFill="1" applyBorder="1" applyAlignment="1">
      <alignment horizontal="center" vertical="center"/>
    </xf>
    <xf numFmtId="165" fontId="8" fillId="9" borderId="13" xfId="2" applyNumberFormat="1" applyFont="1" applyFill="1" applyBorder="1" applyAlignment="1">
      <alignment horizontal="right" vertical="center"/>
    </xf>
    <xf numFmtId="165" fontId="8" fillId="11" borderId="13" xfId="2" applyNumberFormat="1" applyFont="1" applyFill="1" applyBorder="1" applyAlignment="1">
      <alignment horizontal="right" vertical="center"/>
    </xf>
    <xf numFmtId="165" fontId="8" fillId="11" borderId="14" xfId="2" applyNumberFormat="1" applyFont="1" applyFill="1" applyBorder="1" applyAlignment="1">
      <alignment horizontal="right" vertical="center"/>
    </xf>
    <xf numFmtId="10" fontId="19" fillId="9" borderId="1" xfId="1" applyNumberFormat="1" applyFont="1" applyFill="1" applyBorder="1" applyAlignment="1" applyProtection="1">
      <alignment horizontal="right" vertical="center"/>
    </xf>
    <xf numFmtId="10" fontId="8" fillId="11" borderId="8" xfId="1" applyNumberFormat="1" applyFont="1" applyFill="1" applyBorder="1" applyAlignment="1">
      <alignment horizontal="right" vertical="center"/>
    </xf>
    <xf numFmtId="10" fontId="8" fillId="11" borderId="9" xfId="1" applyNumberFormat="1" applyFont="1" applyFill="1" applyBorder="1" applyAlignment="1">
      <alignment horizontal="right" vertical="center"/>
    </xf>
    <xf numFmtId="0" fontId="7" fillId="9" borderId="28" xfId="2" applyFont="1" applyFill="1" applyBorder="1" applyAlignment="1">
      <alignment horizontal="right" vertical="center"/>
    </xf>
    <xf numFmtId="0" fontId="7" fillId="12" borderId="10" xfId="0" applyFont="1" applyFill="1" applyBorder="1" applyAlignment="1">
      <alignment horizontal="center" vertical="center" wrapText="1"/>
    </xf>
    <xf numFmtId="2" fontId="7" fillId="11" borderId="10" xfId="0" applyNumberFormat="1" applyFont="1" applyFill="1" applyBorder="1" applyAlignment="1">
      <alignment horizontal="right" vertical="center"/>
    </xf>
    <xf numFmtId="2" fontId="7" fillId="11" borderId="29" xfId="0" applyNumberFormat="1" applyFont="1" applyFill="1" applyBorder="1" applyAlignment="1">
      <alignment horizontal="right" vertical="center"/>
    </xf>
    <xf numFmtId="10" fontId="7" fillId="11" borderId="1" xfId="1" applyNumberFormat="1" applyFont="1" applyFill="1" applyBorder="1" applyAlignment="1">
      <alignment horizontal="right" vertical="center"/>
    </xf>
    <xf numFmtId="10" fontId="7" fillId="11" borderId="6" xfId="1" applyNumberFormat="1" applyFont="1" applyFill="1" applyBorder="1" applyAlignment="1">
      <alignment horizontal="right" vertical="center"/>
    </xf>
    <xf numFmtId="10" fontId="7" fillId="11" borderId="10" xfId="1" applyNumberFormat="1" applyFont="1" applyFill="1" applyBorder="1" applyAlignment="1">
      <alignment horizontal="right" vertical="center"/>
    </xf>
    <xf numFmtId="0" fontId="19" fillId="9" borderId="30" xfId="0" applyFont="1" applyFill="1" applyBorder="1" applyAlignment="1">
      <alignment horizontal="right" vertical="center" wrapText="1"/>
    </xf>
    <xf numFmtId="0" fontId="7" fillId="12" borderId="11" xfId="0" applyFont="1" applyFill="1" applyBorder="1" applyAlignment="1">
      <alignment horizontal="center" vertical="center" wrapText="1"/>
    </xf>
    <xf numFmtId="10" fontId="7" fillId="11" borderId="11" xfId="1" applyNumberFormat="1" applyFont="1" applyFill="1" applyBorder="1" applyAlignment="1">
      <alignment horizontal="right" vertical="center"/>
    </xf>
    <xf numFmtId="10" fontId="7" fillId="11" borderId="31" xfId="1" applyNumberFormat="1" applyFont="1" applyFill="1" applyBorder="1" applyAlignment="1">
      <alignment horizontal="right" vertical="center"/>
    </xf>
    <xf numFmtId="10" fontId="7" fillId="11" borderId="29" xfId="1" applyNumberFormat="1" applyFont="1" applyFill="1" applyBorder="1" applyAlignment="1">
      <alignment horizontal="right" vertical="center"/>
    </xf>
    <xf numFmtId="10" fontId="7" fillId="11" borderId="8" xfId="1" applyNumberFormat="1" applyFont="1" applyFill="1" applyBorder="1" applyAlignment="1">
      <alignment horizontal="right" vertical="center"/>
    </xf>
    <xf numFmtId="10" fontId="7" fillId="11" borderId="9" xfId="1" applyNumberFormat="1" applyFont="1" applyFill="1" applyBorder="1" applyAlignment="1">
      <alignment horizontal="right" vertical="center"/>
    </xf>
    <xf numFmtId="0" fontId="19" fillId="10" borderId="7" xfId="0" applyFont="1" applyFill="1" applyBorder="1" applyAlignment="1">
      <alignment horizontal="right" vertical="center" wrapText="1"/>
    </xf>
    <xf numFmtId="0" fontId="7" fillId="10" borderId="12" xfId="2" applyFont="1" applyFill="1" applyBorder="1" applyAlignment="1">
      <alignment horizontal="right" vertical="center"/>
    </xf>
    <xf numFmtId="0" fontId="12" fillId="9" borderId="1" xfId="0" applyFont="1" applyFill="1" applyBorder="1" applyAlignment="1">
      <alignment horizontal="center" vertical="center" wrapText="1"/>
    </xf>
    <xf numFmtId="0" fontId="26" fillId="3" borderId="25" xfId="0" applyFont="1" applyFill="1" applyBorder="1" applyAlignment="1">
      <alignment horizontal="left" vertical="center"/>
    </xf>
    <xf numFmtId="0" fontId="7" fillId="10" borderId="30" xfId="2" applyFont="1" applyFill="1" applyBorder="1" applyAlignment="1">
      <alignment horizontal="left" vertical="center"/>
    </xf>
    <xf numFmtId="0" fontId="7" fillId="9" borderId="11" xfId="2" applyFont="1" applyFill="1" applyBorder="1" applyAlignment="1">
      <alignment horizontal="center" vertical="center"/>
    </xf>
    <xf numFmtId="165" fontId="8" fillId="9" borderId="11" xfId="2" applyNumberFormat="1" applyFont="1" applyFill="1" applyBorder="1" applyAlignment="1">
      <alignment horizontal="right" vertical="center"/>
    </xf>
    <xf numFmtId="165" fontId="8" fillId="11" borderId="11" xfId="2" applyNumberFormat="1" applyFont="1" applyFill="1" applyBorder="1" applyAlignment="1">
      <alignment horizontal="right" vertical="center"/>
    </xf>
    <xf numFmtId="165" fontId="8" fillId="11" borderId="31" xfId="2" applyNumberFormat="1" applyFont="1" applyFill="1" applyBorder="1" applyAlignment="1">
      <alignment horizontal="right" vertical="center"/>
    </xf>
    <xf numFmtId="0" fontId="19" fillId="10" borderId="5" xfId="0" applyFont="1" applyFill="1" applyBorder="1" applyAlignment="1">
      <alignment vertical="center" wrapText="1"/>
    </xf>
    <xf numFmtId="10" fontId="18" fillId="11" borderId="1" xfId="1" applyNumberFormat="1" applyFont="1" applyFill="1" applyBorder="1" applyAlignment="1" applyProtection="1">
      <alignment horizontal="right" vertical="center"/>
    </xf>
    <xf numFmtId="10" fontId="18" fillId="9" borderId="1" xfId="1" applyNumberFormat="1" applyFont="1" applyFill="1" applyBorder="1" applyAlignment="1" applyProtection="1">
      <alignment horizontal="right" vertical="center"/>
    </xf>
    <xf numFmtId="10" fontId="18" fillId="11" borderId="6" xfId="1" applyNumberFormat="1" applyFont="1" applyFill="1" applyBorder="1" applyAlignment="1" applyProtection="1">
      <alignment horizontal="right" vertical="center"/>
    </xf>
    <xf numFmtId="164" fontId="13" fillId="9" borderId="5" xfId="3" applyFont="1" applyFill="1" applyBorder="1" applyAlignment="1">
      <alignment horizontal="center" vertical="center" wrapText="1"/>
    </xf>
    <xf numFmtId="10" fontId="8" fillId="11" borderId="8" xfId="1" applyNumberFormat="1" applyFont="1" applyFill="1" applyBorder="1" applyAlignment="1" applyProtection="1">
      <alignment horizontal="right" vertical="center"/>
    </xf>
    <xf numFmtId="10" fontId="8" fillId="11" borderId="9" xfId="1" applyNumberFormat="1" applyFont="1" applyFill="1" applyBorder="1" applyAlignment="1" applyProtection="1">
      <alignment horizontal="right" vertical="center"/>
    </xf>
    <xf numFmtId="0" fontId="20" fillId="6" borderId="15" xfId="2" applyFont="1" applyFill="1" applyBorder="1" applyAlignment="1">
      <alignment horizontal="center" vertical="center" wrapText="1"/>
    </xf>
    <xf numFmtId="0" fontId="20" fillId="6" borderId="16" xfId="2" applyFont="1" applyFill="1" applyBorder="1" applyAlignment="1">
      <alignment horizontal="center" vertical="center" wrapText="1"/>
    </xf>
    <xf numFmtId="0" fontId="20" fillId="6" borderId="17" xfId="2" applyFont="1" applyFill="1" applyBorder="1" applyAlignment="1">
      <alignment horizontal="center" vertical="center" wrapText="1"/>
    </xf>
    <xf numFmtId="0" fontId="14" fillId="7" borderId="19" xfId="0" applyFont="1" applyFill="1" applyBorder="1" applyAlignment="1">
      <alignment horizontal="left" vertical="center"/>
    </xf>
    <xf numFmtId="0" fontId="14" fillId="7" borderId="3" xfId="0" applyFont="1" applyFill="1" applyBorder="1" applyAlignment="1">
      <alignment horizontal="left" vertical="center"/>
    </xf>
    <xf numFmtId="0" fontId="14" fillId="7" borderId="18" xfId="0" applyFont="1" applyFill="1" applyBorder="1" applyAlignment="1">
      <alignment horizontal="left" vertical="center"/>
    </xf>
    <xf numFmtId="165" fontId="7" fillId="11" borderId="1" xfId="0" applyNumberFormat="1" applyFont="1" applyFill="1" applyBorder="1" applyAlignment="1">
      <alignment horizontal="right" vertical="center"/>
    </xf>
    <xf numFmtId="165" fontId="7" fillId="11" borderId="6" xfId="0" applyNumberFormat="1" applyFont="1" applyFill="1" applyBorder="1" applyAlignment="1">
      <alignment horizontal="right" vertical="center"/>
    </xf>
    <xf numFmtId="165" fontId="8" fillId="11" borderId="1" xfId="0" applyNumberFormat="1" applyFont="1" applyFill="1" applyBorder="1" applyAlignment="1">
      <alignment horizontal="right" vertical="center"/>
    </xf>
    <xf numFmtId="165" fontId="8" fillId="11" borderId="6" xfId="0" applyNumberFormat="1" applyFont="1" applyFill="1" applyBorder="1" applyAlignment="1">
      <alignment horizontal="right" vertical="center"/>
    </xf>
    <xf numFmtId="0" fontId="10" fillId="12" borderId="19" xfId="0" applyFont="1" applyFill="1" applyBorder="1" applyAlignment="1">
      <alignment horizontal="left" vertical="center" wrapText="1"/>
    </xf>
    <xf numFmtId="0" fontId="10" fillId="12" borderId="3" xfId="0" applyFont="1" applyFill="1" applyBorder="1" applyAlignment="1">
      <alignment horizontal="left" vertical="center" wrapText="1"/>
    </xf>
    <xf numFmtId="0" fontId="10" fillId="12" borderId="4" xfId="0" applyFont="1" applyFill="1" applyBorder="1" applyAlignment="1">
      <alignment horizontal="left" vertical="center" wrapText="1"/>
    </xf>
    <xf numFmtId="0" fontId="14" fillId="14" borderId="19" xfId="0" applyFont="1" applyFill="1" applyBorder="1" applyAlignment="1">
      <alignment horizontal="left" vertical="center"/>
    </xf>
    <xf numFmtId="0" fontId="14" fillId="14" borderId="3" xfId="0" applyFont="1" applyFill="1" applyBorder="1" applyAlignment="1">
      <alignment horizontal="left" vertical="center"/>
    </xf>
    <xf numFmtId="0" fontId="14" fillId="14" borderId="18" xfId="0" applyFont="1" applyFill="1" applyBorder="1" applyAlignment="1">
      <alignment horizontal="left" vertical="center"/>
    </xf>
    <xf numFmtId="0" fontId="14" fillId="5" borderId="19" xfId="0" applyFont="1" applyFill="1" applyBorder="1" applyAlignment="1">
      <alignment horizontal="left" vertical="center"/>
    </xf>
    <xf numFmtId="0" fontId="14" fillId="5" borderId="3" xfId="0" applyFont="1" applyFill="1" applyBorder="1" applyAlignment="1">
      <alignment horizontal="left" vertical="center"/>
    </xf>
    <xf numFmtId="0" fontId="14" fillId="5" borderId="18" xfId="0" applyFont="1" applyFill="1" applyBorder="1" applyAlignment="1">
      <alignment horizontal="left" vertical="center"/>
    </xf>
    <xf numFmtId="0" fontId="31" fillId="12" borderId="2" xfId="0" applyFont="1" applyFill="1" applyBorder="1" applyAlignment="1">
      <alignment horizontal="left" vertical="center" wrapText="1"/>
    </xf>
    <xf numFmtId="0" fontId="31" fillId="12" borderId="3" xfId="0" applyFont="1" applyFill="1" applyBorder="1" applyAlignment="1">
      <alignment horizontal="left" vertical="center" wrapText="1"/>
    </xf>
    <xf numFmtId="0" fontId="31" fillId="12" borderId="4" xfId="0" applyFont="1" applyFill="1" applyBorder="1" applyAlignment="1">
      <alignment horizontal="left" vertical="center" wrapText="1"/>
    </xf>
    <xf numFmtId="0" fontId="19" fillId="12" borderId="2" xfId="0" applyFont="1" applyFill="1" applyBorder="1" applyAlignment="1">
      <alignment horizontal="left" vertical="center" wrapText="1"/>
    </xf>
    <xf numFmtId="0" fontId="19" fillId="12" borderId="3" xfId="0" applyFont="1" applyFill="1" applyBorder="1" applyAlignment="1">
      <alignment horizontal="left" vertical="center" wrapText="1"/>
    </xf>
    <xf numFmtId="0" fontId="19" fillId="12" borderId="4" xfId="0" applyFont="1" applyFill="1" applyBorder="1" applyAlignment="1">
      <alignment horizontal="left" vertical="center" wrapText="1"/>
    </xf>
    <xf numFmtId="0" fontId="15" fillId="3" borderId="23" xfId="0" applyFont="1" applyFill="1" applyBorder="1" applyAlignment="1">
      <alignment horizontal="left" vertical="center" wrapText="1"/>
    </xf>
    <xf numFmtId="0" fontId="15" fillId="3" borderId="0" xfId="0" applyFont="1" applyFill="1" applyAlignment="1">
      <alignment horizontal="left" vertical="center"/>
    </xf>
    <xf numFmtId="0" fontId="15" fillId="3" borderId="24" xfId="0" applyFont="1" applyFill="1" applyBorder="1" applyAlignment="1">
      <alignment horizontal="left" vertical="center"/>
    </xf>
    <xf numFmtId="0" fontId="4" fillId="0" borderId="2" xfId="0" applyFont="1" applyBorder="1" applyAlignment="1" applyProtection="1">
      <alignment horizontal="left" vertical="center" wrapText="1"/>
      <protection locked="0"/>
    </xf>
    <xf numFmtId="0" fontId="4" fillId="0" borderId="3"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34" fillId="6" borderId="1" xfId="0" applyFont="1" applyFill="1" applyBorder="1" applyAlignment="1">
      <alignment horizontal="left" vertical="center"/>
    </xf>
    <xf numFmtId="0" fontId="4" fillId="3" borderId="2" xfId="0" applyFont="1" applyFill="1" applyBorder="1" applyAlignment="1" applyProtection="1">
      <alignment horizontal="left" vertical="center" wrapText="1"/>
      <protection locked="0"/>
    </xf>
    <xf numFmtId="0" fontId="4" fillId="3" borderId="3" xfId="0" applyFont="1" applyFill="1" applyBorder="1" applyAlignment="1" applyProtection="1">
      <alignment horizontal="left" vertical="center" wrapText="1"/>
      <protection locked="0"/>
    </xf>
    <xf numFmtId="0" fontId="4" fillId="3" borderId="18" xfId="0" applyFont="1" applyFill="1" applyBorder="1" applyAlignment="1" applyProtection="1">
      <alignment horizontal="left" vertical="center" wrapText="1"/>
      <protection locked="0"/>
    </xf>
    <xf numFmtId="0" fontId="17" fillId="11" borderId="2" xfId="0" applyFont="1" applyFill="1" applyBorder="1" applyAlignment="1">
      <alignment horizontal="left" vertical="center"/>
    </xf>
    <xf numFmtId="0" fontId="17" fillId="11" borderId="3" xfId="0" applyFont="1" applyFill="1" applyBorder="1" applyAlignment="1">
      <alignment horizontal="left" vertical="center"/>
    </xf>
    <xf numFmtId="0" fontId="17" fillId="11" borderId="18" xfId="0" applyFont="1" applyFill="1" applyBorder="1" applyAlignment="1">
      <alignment horizontal="left" vertical="center"/>
    </xf>
    <xf numFmtId="0" fontId="18" fillId="9" borderId="2" xfId="0" applyFont="1" applyFill="1" applyBorder="1" applyAlignment="1">
      <alignment horizontal="center" vertical="center"/>
    </xf>
    <xf numFmtId="0" fontId="18" fillId="9" borderId="4" xfId="0" applyFont="1" applyFill="1" applyBorder="1" applyAlignment="1">
      <alignment horizontal="center" vertical="center"/>
    </xf>
    <xf numFmtId="0" fontId="18" fillId="0" borderId="2" xfId="0" applyFont="1" applyBorder="1" applyAlignment="1">
      <alignment horizontal="center" vertical="center"/>
    </xf>
    <xf numFmtId="0" fontId="18" fillId="0" borderId="3" xfId="0" applyFont="1" applyBorder="1" applyAlignment="1">
      <alignment horizontal="center" vertical="center"/>
    </xf>
    <xf numFmtId="0" fontId="18" fillId="0" borderId="4" xfId="0" applyFont="1" applyBorder="1" applyAlignment="1">
      <alignment horizontal="center" vertical="center"/>
    </xf>
    <xf numFmtId="0" fontId="18" fillId="11" borderId="2" xfId="0" applyFont="1" applyFill="1" applyBorder="1" applyAlignment="1">
      <alignment horizontal="center" vertical="center"/>
    </xf>
    <xf numFmtId="0" fontId="18" fillId="11" borderId="4" xfId="0" applyFont="1" applyFill="1" applyBorder="1" applyAlignment="1">
      <alignment horizontal="center" vertical="center"/>
    </xf>
    <xf numFmtId="0" fontId="39" fillId="12" borderId="2" xfId="0" applyFont="1" applyFill="1" applyBorder="1" applyAlignment="1">
      <alignment horizontal="left" vertical="center" wrapText="1"/>
    </xf>
    <xf numFmtId="0" fontId="14" fillId="7" borderId="5" xfId="2" applyFont="1" applyFill="1" applyBorder="1" applyAlignment="1">
      <alignment horizontal="left" vertical="center"/>
    </xf>
    <xf numFmtId="0" fontId="14" fillId="7" borderId="1" xfId="2" applyFont="1" applyFill="1" applyBorder="1" applyAlignment="1">
      <alignment horizontal="left" vertical="center"/>
    </xf>
    <xf numFmtId="0" fontId="14" fillId="7" borderId="6" xfId="2" applyFont="1" applyFill="1" applyBorder="1" applyAlignment="1">
      <alignment horizontal="left" vertical="center"/>
    </xf>
    <xf numFmtId="0" fontId="18" fillId="9" borderId="1" xfId="0" applyFont="1" applyFill="1" applyBorder="1" applyAlignment="1">
      <alignment horizontal="center" vertical="center" wrapText="1"/>
    </xf>
    <xf numFmtId="0" fontId="18" fillId="0" borderId="1" xfId="0" applyFont="1" applyBorder="1" applyAlignment="1">
      <alignment horizontal="center" vertical="center"/>
    </xf>
    <xf numFmtId="0" fontId="18" fillId="11" borderId="1" xfId="0" applyFont="1" applyFill="1" applyBorder="1" applyAlignment="1">
      <alignment horizontal="center" vertical="center"/>
    </xf>
    <xf numFmtId="165" fontId="12" fillId="11" borderId="1" xfId="0" applyNumberFormat="1" applyFont="1" applyFill="1" applyBorder="1" applyAlignment="1">
      <alignment horizontal="right" vertical="center"/>
    </xf>
    <xf numFmtId="165" fontId="12" fillId="11" borderId="6" xfId="0" applyNumberFormat="1" applyFont="1" applyFill="1" applyBorder="1" applyAlignment="1">
      <alignment horizontal="right" vertical="center"/>
    </xf>
    <xf numFmtId="0" fontId="14" fillId="15" borderId="5" xfId="2" applyFont="1" applyFill="1" applyBorder="1" applyAlignment="1">
      <alignment horizontal="left" vertical="center"/>
    </xf>
    <xf numFmtId="0" fontId="14" fillId="15" borderId="1" xfId="2" applyFont="1" applyFill="1" applyBorder="1" applyAlignment="1">
      <alignment horizontal="left" vertical="center"/>
    </xf>
    <xf numFmtId="0" fontId="14" fillId="15" borderId="6" xfId="2" applyFont="1" applyFill="1" applyBorder="1" applyAlignment="1">
      <alignment horizontal="left" vertical="center"/>
    </xf>
    <xf numFmtId="0" fontId="14" fillId="5" borderId="5" xfId="2" applyFont="1" applyFill="1" applyBorder="1" applyAlignment="1">
      <alignment horizontal="left" vertical="center"/>
    </xf>
    <xf numFmtId="0" fontId="14" fillId="5" borderId="1" xfId="2" applyFont="1" applyFill="1" applyBorder="1" applyAlignment="1">
      <alignment horizontal="left" vertical="center"/>
    </xf>
    <xf numFmtId="0" fontId="14" fillId="5" borderId="6" xfId="2" applyFont="1" applyFill="1" applyBorder="1" applyAlignment="1">
      <alignment horizontal="left" vertical="center"/>
    </xf>
    <xf numFmtId="0" fontId="14" fillId="9" borderId="1" xfId="2" applyFont="1" applyFill="1" applyBorder="1" applyAlignment="1">
      <alignment horizontal="center" vertical="center" wrapText="1"/>
    </xf>
    <xf numFmtId="0" fontId="14" fillId="9" borderId="6" xfId="2" applyFont="1" applyFill="1" applyBorder="1" applyAlignment="1">
      <alignment horizontal="center" vertical="center" wrapText="1"/>
    </xf>
    <xf numFmtId="0" fontId="10" fillId="9" borderId="5" xfId="0" applyFont="1" applyFill="1" applyBorder="1" applyAlignment="1">
      <alignment horizontal="left" vertical="center" wrapText="1"/>
    </xf>
    <xf numFmtId="0" fontId="10" fillId="9" borderId="1" xfId="0" applyFont="1" applyFill="1" applyBorder="1" applyAlignment="1">
      <alignment horizontal="left" vertical="center" wrapText="1"/>
    </xf>
    <xf numFmtId="0" fontId="4" fillId="11" borderId="2" xfId="0" applyFont="1" applyFill="1" applyBorder="1" applyAlignment="1">
      <alignment horizontal="left" vertical="center" wrapText="1"/>
    </xf>
    <xf numFmtId="0" fontId="4" fillId="11" borderId="3" xfId="0" applyFont="1" applyFill="1" applyBorder="1" applyAlignment="1">
      <alignment horizontal="left" vertical="center" wrapText="1"/>
    </xf>
    <xf numFmtId="0" fontId="4" fillId="11" borderId="18" xfId="0" applyFont="1" applyFill="1" applyBorder="1" applyAlignment="1">
      <alignment horizontal="left" vertical="center" wrapText="1"/>
    </xf>
    <xf numFmtId="0" fontId="10" fillId="12" borderId="5" xfId="0" applyFont="1" applyFill="1" applyBorder="1" applyAlignment="1">
      <alignment horizontal="left" vertical="center" wrapText="1"/>
    </xf>
    <xf numFmtId="0" fontId="10" fillId="12" borderId="1" xfId="0" applyFont="1" applyFill="1" applyBorder="1" applyAlignment="1">
      <alignment horizontal="left" vertical="center" wrapText="1"/>
    </xf>
    <xf numFmtId="0" fontId="20" fillId="6" borderId="12" xfId="2" applyFont="1" applyFill="1" applyBorder="1" applyAlignment="1">
      <alignment horizontal="center" vertical="center"/>
    </xf>
    <xf numFmtId="0" fontId="20" fillId="6" borderId="13" xfId="2" applyFont="1" applyFill="1" applyBorder="1" applyAlignment="1">
      <alignment horizontal="center" vertical="center"/>
    </xf>
    <xf numFmtId="0" fontId="20" fillId="6" borderId="14" xfId="2" applyFont="1" applyFill="1" applyBorder="1" applyAlignment="1">
      <alignment horizontal="center" vertical="center"/>
    </xf>
    <xf numFmtId="0" fontId="4" fillId="0" borderId="2" xfId="0" applyFont="1" applyBorder="1" applyAlignment="1">
      <alignment horizontal="left" vertical="center" wrapText="1"/>
    </xf>
    <xf numFmtId="0" fontId="4" fillId="0" borderId="3" xfId="0" applyFont="1" applyBorder="1" applyAlignment="1">
      <alignment horizontal="left" vertical="center" wrapText="1"/>
    </xf>
    <xf numFmtId="0" fontId="4" fillId="0" borderId="18" xfId="0" applyFont="1" applyBorder="1" applyAlignment="1">
      <alignment horizontal="left" vertical="center" wrapText="1"/>
    </xf>
    <xf numFmtId="165" fontId="19" fillId="0" borderId="1" xfId="0" applyNumberFormat="1" applyFont="1" applyBorder="1" applyAlignment="1" applyProtection="1">
      <alignment horizontal="right" vertical="center"/>
      <protection locked="0"/>
    </xf>
    <xf numFmtId="165" fontId="19" fillId="0" borderId="6" xfId="0" applyNumberFormat="1" applyFont="1" applyBorder="1" applyAlignment="1" applyProtection="1">
      <alignment horizontal="right" vertical="center"/>
      <protection locked="0"/>
    </xf>
    <xf numFmtId="0" fontId="4" fillId="11" borderId="1" xfId="0" applyFont="1" applyFill="1" applyBorder="1" applyAlignment="1">
      <alignment horizontal="left" vertical="center" wrapText="1"/>
    </xf>
    <xf numFmtId="0" fontId="4" fillId="11" borderId="6" xfId="0" applyFont="1" applyFill="1" applyBorder="1" applyAlignment="1">
      <alignment horizontal="left" vertical="center" wrapText="1"/>
    </xf>
    <xf numFmtId="0" fontId="14" fillId="14" borderId="5" xfId="2" applyFont="1" applyFill="1" applyBorder="1" applyAlignment="1">
      <alignment horizontal="left" vertical="center"/>
    </xf>
    <xf numFmtId="0" fontId="14" fillId="14" borderId="1" xfId="2" applyFont="1" applyFill="1" applyBorder="1" applyAlignment="1">
      <alignment horizontal="left" vertical="center"/>
    </xf>
    <xf numFmtId="0" fontId="14" fillId="14" borderId="6" xfId="2" applyFont="1" applyFill="1" applyBorder="1" applyAlignment="1">
      <alignment horizontal="left" vertical="center"/>
    </xf>
    <xf numFmtId="166" fontId="19" fillId="0" borderId="2" xfId="1" applyNumberFormat="1" applyFont="1" applyBorder="1" applyAlignment="1" applyProtection="1">
      <alignment vertical="center"/>
      <protection locked="0"/>
    </xf>
    <xf numFmtId="166" fontId="19" fillId="0" borderId="3" xfId="1" applyNumberFormat="1" applyFont="1" applyBorder="1" applyAlignment="1" applyProtection="1">
      <alignment vertical="center"/>
      <protection locked="0"/>
    </xf>
    <xf numFmtId="166" fontId="19" fillId="0" borderId="18" xfId="1" applyNumberFormat="1" applyFont="1" applyBorder="1" applyAlignment="1" applyProtection="1">
      <alignment vertical="center"/>
      <protection locked="0"/>
    </xf>
    <xf numFmtId="165" fontId="19" fillId="0" borderId="2" xfId="0" applyNumberFormat="1" applyFont="1" applyBorder="1" applyAlignment="1" applyProtection="1">
      <alignment horizontal="right" vertical="center"/>
      <protection locked="0"/>
    </xf>
    <xf numFmtId="165" fontId="19" fillId="0" borderId="3" xfId="0" applyNumberFormat="1" applyFont="1" applyBorder="1" applyAlignment="1" applyProtection="1">
      <alignment horizontal="right" vertical="center"/>
      <protection locked="0"/>
    </xf>
    <xf numFmtId="165" fontId="19" fillId="0" borderId="18" xfId="0" applyNumberFormat="1" applyFont="1" applyBorder="1" applyAlignment="1" applyProtection="1">
      <alignment horizontal="right" vertical="center"/>
      <protection locked="0"/>
    </xf>
    <xf numFmtId="0" fontId="46" fillId="12" borderId="2" xfId="0" applyFont="1" applyFill="1" applyBorder="1" applyAlignment="1">
      <alignment horizontal="left" vertical="center" wrapText="1"/>
    </xf>
    <xf numFmtId="0" fontId="46" fillId="12" borderId="3" xfId="0" applyFont="1" applyFill="1" applyBorder="1" applyAlignment="1">
      <alignment horizontal="left" vertical="center" wrapText="1"/>
    </xf>
    <xf numFmtId="0" fontId="46" fillId="12" borderId="4" xfId="0" applyFont="1" applyFill="1" applyBorder="1" applyAlignment="1">
      <alignment horizontal="left" vertical="center" wrapText="1"/>
    </xf>
    <xf numFmtId="0" fontId="12" fillId="12" borderId="2" xfId="0" applyFont="1" applyFill="1" applyBorder="1" applyAlignment="1">
      <alignment horizontal="left" vertical="center" wrapText="1"/>
    </xf>
    <xf numFmtId="0" fontId="12" fillId="12" borderId="3" xfId="0" applyFont="1" applyFill="1" applyBorder="1" applyAlignment="1">
      <alignment horizontal="left" vertical="center" wrapText="1"/>
    </xf>
    <xf numFmtId="0" fontId="12" fillId="12" borderId="4" xfId="0" applyFont="1" applyFill="1" applyBorder="1" applyAlignment="1">
      <alignment horizontal="left" vertical="center" wrapText="1"/>
    </xf>
    <xf numFmtId="0" fontId="20" fillId="6" borderId="23" xfId="2" applyFont="1" applyFill="1" applyBorder="1" applyAlignment="1">
      <alignment horizontal="center" vertical="center" wrapText="1"/>
    </xf>
    <xf numFmtId="0" fontId="20" fillId="6" borderId="0" xfId="2" applyFont="1" applyFill="1" applyAlignment="1">
      <alignment horizontal="center" vertical="center" wrapText="1"/>
    </xf>
    <xf numFmtId="164" fontId="13" fillId="13" borderId="25" xfId="3" applyFont="1" applyFill="1" applyBorder="1" applyAlignment="1">
      <alignment horizontal="left" vertical="center" wrapText="1"/>
    </xf>
    <xf numFmtId="164" fontId="13" fillId="13" borderId="26" xfId="3" applyFont="1" applyFill="1" applyBorder="1" applyAlignment="1">
      <alignment horizontal="left" vertical="center" wrapText="1"/>
    </xf>
    <xf numFmtId="0" fontId="43" fillId="12" borderId="2" xfId="0" applyFont="1" applyFill="1" applyBorder="1" applyAlignment="1">
      <alignment horizontal="left" vertical="center" wrapText="1"/>
    </xf>
    <xf numFmtId="0" fontId="43" fillId="12" borderId="3" xfId="0" applyFont="1" applyFill="1" applyBorder="1" applyAlignment="1">
      <alignment horizontal="left" vertical="center"/>
    </xf>
    <xf numFmtId="0" fontId="43" fillId="12" borderId="4" xfId="0" applyFont="1" applyFill="1" applyBorder="1" applyAlignment="1">
      <alignment horizontal="left" vertical="center"/>
    </xf>
    <xf numFmtId="0" fontId="43" fillId="12" borderId="3" xfId="0" applyFont="1" applyFill="1" applyBorder="1" applyAlignment="1">
      <alignment horizontal="left" vertical="center" wrapText="1"/>
    </xf>
    <xf numFmtId="0" fontId="43" fillId="12" borderId="4" xfId="0" applyFont="1" applyFill="1" applyBorder="1" applyAlignment="1">
      <alignment horizontal="left" vertical="center" wrapText="1"/>
    </xf>
    <xf numFmtId="165" fontId="19" fillId="11" borderId="1" xfId="0" applyNumberFormat="1" applyFont="1" applyFill="1" applyBorder="1" applyAlignment="1">
      <alignment horizontal="right" vertical="center"/>
    </xf>
    <xf numFmtId="165" fontId="19" fillId="11" borderId="6" xfId="0" applyNumberFormat="1" applyFont="1" applyFill="1" applyBorder="1" applyAlignment="1">
      <alignment horizontal="right" vertical="center"/>
    </xf>
    <xf numFmtId="165" fontId="18" fillId="11" borderId="1" xfId="0" applyNumberFormat="1" applyFont="1" applyFill="1" applyBorder="1" applyAlignment="1">
      <alignment horizontal="right" vertical="center"/>
    </xf>
    <xf numFmtId="165" fontId="18" fillId="11" borderId="6" xfId="0" applyNumberFormat="1" applyFont="1" applyFill="1" applyBorder="1" applyAlignment="1">
      <alignment horizontal="right" vertical="center"/>
    </xf>
    <xf numFmtId="166" fontId="19" fillId="0" borderId="2" xfId="1" applyNumberFormat="1" applyFont="1" applyBorder="1" applyAlignment="1" applyProtection="1">
      <alignment horizontal="right" vertical="center"/>
      <protection locked="0"/>
    </xf>
    <xf numFmtId="166" fontId="19" fillId="0" borderId="3" xfId="1" applyNumberFormat="1" applyFont="1" applyBorder="1" applyAlignment="1" applyProtection="1">
      <alignment horizontal="right" vertical="center"/>
      <protection locked="0"/>
    </xf>
    <xf numFmtId="166" fontId="19" fillId="0" borderId="18" xfId="1" applyNumberFormat="1" applyFont="1" applyBorder="1" applyAlignment="1" applyProtection="1">
      <alignment horizontal="right" vertical="center"/>
      <protection locked="0"/>
    </xf>
    <xf numFmtId="165" fontId="19" fillId="0" borderId="1" xfId="0" applyNumberFormat="1" applyFont="1" applyBorder="1" applyAlignment="1" applyProtection="1">
      <alignment vertical="center"/>
      <protection locked="0"/>
    </xf>
    <xf numFmtId="165" fontId="19" fillId="0" borderId="6" xfId="0" applyNumberFormat="1" applyFont="1" applyBorder="1" applyAlignment="1" applyProtection="1">
      <alignment vertical="center"/>
      <protection locked="0"/>
    </xf>
    <xf numFmtId="165" fontId="19" fillId="0" borderId="2" xfId="0" applyNumberFormat="1" applyFont="1" applyBorder="1" applyAlignment="1" applyProtection="1">
      <alignment vertical="center"/>
      <protection locked="0"/>
    </xf>
    <xf numFmtId="165" fontId="19" fillId="0" borderId="3" xfId="0" applyNumberFormat="1" applyFont="1" applyBorder="1" applyAlignment="1" applyProtection="1">
      <alignment vertical="center"/>
      <protection locked="0"/>
    </xf>
    <xf numFmtId="165" fontId="19" fillId="0" borderId="18" xfId="0" applyNumberFormat="1" applyFont="1" applyBorder="1" applyAlignment="1" applyProtection="1">
      <alignment vertical="center"/>
      <protection locked="0"/>
    </xf>
    <xf numFmtId="165" fontId="12" fillId="11" borderId="2" xfId="0" applyNumberFormat="1" applyFont="1" applyFill="1" applyBorder="1" applyAlignment="1">
      <alignment vertical="center"/>
    </xf>
    <xf numFmtId="165" fontId="12" fillId="11" borderId="3" xfId="0" applyNumberFormat="1" applyFont="1" applyFill="1" applyBorder="1" applyAlignment="1">
      <alignment vertical="center"/>
    </xf>
    <xf numFmtId="165" fontId="12" fillId="11" borderId="18" xfId="0" applyNumberFormat="1" applyFont="1" applyFill="1" applyBorder="1" applyAlignment="1">
      <alignment vertical="center"/>
    </xf>
    <xf numFmtId="0" fontId="21" fillId="12" borderId="2" xfId="0" applyFont="1" applyFill="1" applyBorder="1" applyAlignment="1">
      <alignment horizontal="left" vertical="center"/>
    </xf>
    <xf numFmtId="0" fontId="21" fillId="12" borderId="3" xfId="0" applyFont="1" applyFill="1" applyBorder="1" applyAlignment="1">
      <alignment horizontal="left" vertical="center"/>
    </xf>
    <xf numFmtId="0" fontId="21" fillId="12" borderId="4" xfId="0" applyFont="1" applyFill="1" applyBorder="1" applyAlignment="1">
      <alignment horizontal="left" vertical="center"/>
    </xf>
    <xf numFmtId="0" fontId="21" fillId="12" borderId="2" xfId="0" applyFont="1" applyFill="1" applyBorder="1" applyAlignment="1">
      <alignment horizontal="left" vertical="center" wrapText="1"/>
    </xf>
    <xf numFmtId="0" fontId="4" fillId="12" borderId="1" xfId="0" applyFont="1" applyFill="1" applyBorder="1" applyAlignment="1">
      <alignment horizontal="left" vertical="center" wrapText="1"/>
    </xf>
    <xf numFmtId="0" fontId="4" fillId="12" borderId="6" xfId="0" applyFont="1" applyFill="1" applyBorder="1" applyAlignment="1">
      <alignment horizontal="left" vertical="center" wrapText="1"/>
    </xf>
    <xf numFmtId="0" fontId="14" fillId="7" borderId="19" xfId="2" applyFont="1" applyFill="1" applyBorder="1" applyAlignment="1">
      <alignment horizontal="left" vertical="center"/>
    </xf>
    <xf numFmtId="0" fontId="14" fillId="7" borderId="3" xfId="2" applyFont="1" applyFill="1" applyBorder="1" applyAlignment="1">
      <alignment horizontal="left" vertical="center"/>
    </xf>
    <xf numFmtId="0" fontId="14" fillId="7" borderId="18" xfId="2" applyFont="1" applyFill="1" applyBorder="1" applyAlignment="1">
      <alignment horizontal="left" vertical="center"/>
    </xf>
    <xf numFmtId="0" fontId="25" fillId="0" borderId="10" xfId="0" applyFont="1" applyBorder="1" applyAlignment="1">
      <alignment horizontal="center" vertical="center"/>
    </xf>
    <xf numFmtId="0" fontId="25" fillId="0" borderId="11" xfId="0" applyFont="1" applyBorder="1" applyAlignment="1">
      <alignment horizontal="center" vertical="center"/>
    </xf>
    <xf numFmtId="0" fontId="25" fillId="0" borderId="10" xfId="0" applyFont="1" applyBorder="1" applyAlignment="1">
      <alignment horizontal="center" vertical="center" wrapText="1"/>
    </xf>
    <xf numFmtId="0" fontId="25" fillId="0" borderId="11" xfId="0" applyFont="1" applyBorder="1" applyAlignment="1">
      <alignment horizontal="center" vertical="center" wrapText="1"/>
    </xf>
    <xf numFmtId="10" fontId="12" fillId="11" borderId="1" xfId="0" applyNumberFormat="1" applyFont="1" applyFill="1" applyBorder="1" applyAlignment="1">
      <alignment horizontal="right" vertical="center"/>
    </xf>
    <xf numFmtId="10" fontId="12" fillId="11" borderId="6" xfId="0" applyNumberFormat="1" applyFont="1" applyFill="1" applyBorder="1" applyAlignment="1">
      <alignment horizontal="right" vertical="center"/>
    </xf>
    <xf numFmtId="165" fontId="10" fillId="11" borderId="1" xfId="2" applyNumberFormat="1" applyFont="1" applyFill="1" applyBorder="1" applyAlignment="1">
      <alignment horizontal="right" vertical="center"/>
    </xf>
    <xf numFmtId="165" fontId="10" fillId="11" borderId="6" xfId="2" applyNumberFormat="1" applyFont="1" applyFill="1" applyBorder="1" applyAlignment="1">
      <alignment horizontal="right" vertical="center"/>
    </xf>
    <xf numFmtId="165" fontId="49" fillId="11" borderId="1" xfId="2" applyNumberFormat="1" applyFont="1" applyFill="1" applyBorder="1" applyAlignment="1">
      <alignment horizontal="right" vertical="center"/>
    </xf>
    <xf numFmtId="165" fontId="49" fillId="11" borderId="6" xfId="2" applyNumberFormat="1" applyFont="1" applyFill="1" applyBorder="1" applyAlignment="1">
      <alignment horizontal="right" vertical="center"/>
    </xf>
    <xf numFmtId="10" fontId="46" fillId="11" borderId="1" xfId="1" applyNumberFormat="1" applyFont="1" applyFill="1" applyBorder="1" applyAlignment="1" applyProtection="1">
      <alignment horizontal="right" vertical="center"/>
    </xf>
    <xf numFmtId="10" fontId="46" fillId="11" borderId="6" xfId="1" applyNumberFormat="1" applyFont="1" applyFill="1" applyBorder="1" applyAlignment="1" applyProtection="1">
      <alignment horizontal="right" vertical="center"/>
    </xf>
    <xf numFmtId="10" fontId="46" fillId="11" borderId="10" xfId="1" applyNumberFormat="1" applyFont="1" applyFill="1" applyBorder="1" applyAlignment="1" applyProtection="1">
      <alignment horizontal="right" vertical="center"/>
    </xf>
    <xf numFmtId="10" fontId="46" fillId="11" borderId="29" xfId="1" applyNumberFormat="1" applyFont="1" applyFill="1" applyBorder="1" applyAlignment="1" applyProtection="1">
      <alignment horizontal="right" vertical="center"/>
    </xf>
    <xf numFmtId="165" fontId="10" fillId="9" borderId="13" xfId="2" applyNumberFormat="1" applyFont="1" applyFill="1" applyBorder="1" applyAlignment="1">
      <alignment horizontal="right" vertical="center"/>
    </xf>
    <xf numFmtId="165" fontId="10" fillId="11" borderId="13" xfId="2" applyNumberFormat="1" applyFont="1" applyFill="1" applyBorder="1" applyAlignment="1">
      <alignment horizontal="right" vertical="center"/>
    </xf>
    <xf numFmtId="165" fontId="10" fillId="11" borderId="14" xfId="2" applyNumberFormat="1" applyFont="1" applyFill="1" applyBorder="1" applyAlignment="1">
      <alignment horizontal="right" vertical="center"/>
    </xf>
    <xf numFmtId="165" fontId="10" fillId="9" borderId="11" xfId="2" applyNumberFormat="1" applyFont="1" applyFill="1" applyBorder="1" applyAlignment="1">
      <alignment horizontal="right" vertical="center"/>
    </xf>
    <xf numFmtId="165" fontId="10" fillId="11" borderId="11" xfId="2" applyNumberFormat="1" applyFont="1" applyFill="1" applyBorder="1" applyAlignment="1">
      <alignment horizontal="right" vertical="center"/>
    </xf>
    <xf numFmtId="165" fontId="10" fillId="11" borderId="31" xfId="2" applyNumberFormat="1" applyFont="1" applyFill="1" applyBorder="1" applyAlignment="1">
      <alignment horizontal="right" vertical="center"/>
    </xf>
    <xf numFmtId="10" fontId="46" fillId="9" borderId="1" xfId="1" applyNumberFormat="1" applyFont="1" applyFill="1" applyBorder="1" applyAlignment="1" applyProtection="1">
      <alignment horizontal="right" vertical="center"/>
    </xf>
    <xf numFmtId="10" fontId="12" fillId="11" borderId="1" xfId="1" applyNumberFormat="1" applyFont="1" applyFill="1" applyBorder="1" applyAlignment="1" applyProtection="1">
      <alignment horizontal="right" vertical="center"/>
    </xf>
    <xf numFmtId="10" fontId="12" fillId="9" borderId="1" xfId="1" applyNumberFormat="1" applyFont="1" applyFill="1" applyBorder="1" applyAlignment="1" applyProtection="1">
      <alignment horizontal="right" vertical="center"/>
    </xf>
    <xf numFmtId="10" fontId="12" fillId="11" borderId="6" xfId="1" applyNumberFormat="1" applyFont="1" applyFill="1" applyBorder="1" applyAlignment="1" applyProtection="1">
      <alignment horizontal="right" vertical="center"/>
    </xf>
    <xf numFmtId="165" fontId="10" fillId="9" borderId="8" xfId="2" applyNumberFormat="1" applyFont="1" applyFill="1" applyBorder="1" applyAlignment="1">
      <alignment horizontal="right" vertical="center"/>
    </xf>
    <xf numFmtId="10" fontId="10" fillId="11" borderId="8" xfId="1" applyNumberFormat="1" applyFont="1" applyFill="1" applyBorder="1" applyAlignment="1">
      <alignment horizontal="right" vertical="center"/>
    </xf>
    <xf numFmtId="10" fontId="10" fillId="11" borderId="9" xfId="1" applyNumberFormat="1" applyFont="1" applyFill="1" applyBorder="1" applyAlignment="1">
      <alignment horizontal="right" vertical="center"/>
    </xf>
    <xf numFmtId="10" fontId="10" fillId="11" borderId="8" xfId="1" applyNumberFormat="1" applyFont="1" applyFill="1" applyBorder="1" applyAlignment="1" applyProtection="1">
      <alignment horizontal="right" vertical="center"/>
    </xf>
    <xf numFmtId="10" fontId="10" fillId="11" borderId="9" xfId="1" applyNumberFormat="1" applyFont="1" applyFill="1" applyBorder="1" applyAlignment="1" applyProtection="1">
      <alignment horizontal="right" vertical="center"/>
    </xf>
  </cellXfs>
  <cellStyles count="6">
    <cellStyle name="Normal" xfId="0" builtinId="0"/>
    <cellStyle name="Normal 2" xfId="2" xr:uid="{A95334EC-B11E-4851-9465-288AA89EF274}"/>
    <cellStyle name="Normal 2 3" xfId="3" xr:uid="{B45DA57F-029B-40DB-9D3B-E0342D2D4918}"/>
    <cellStyle name="Normal 3" xfId="4" xr:uid="{598B4E88-1294-4638-BAF6-7F23252E7910}"/>
    <cellStyle name="Percent" xfId="1" builtinId="5"/>
    <cellStyle name="Percent 2" xfId="5" xr:uid="{1C935E68-93B5-432E-9CE6-9FAE24243B7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externalLink" Target="externalLinks/externalLink15.xml"/><Relationship Id="rId21" Type="http://schemas.openxmlformats.org/officeDocument/2006/relationships/externalLink" Target="externalLinks/externalLink10.xml"/><Relationship Id="rId42" Type="http://schemas.openxmlformats.org/officeDocument/2006/relationships/externalLink" Target="externalLinks/externalLink31.xml"/><Relationship Id="rId47" Type="http://schemas.openxmlformats.org/officeDocument/2006/relationships/externalLink" Target="externalLinks/externalLink36.xml"/><Relationship Id="rId63" Type="http://schemas.openxmlformats.org/officeDocument/2006/relationships/externalLink" Target="externalLinks/externalLink52.xml"/><Relationship Id="rId68" Type="http://schemas.openxmlformats.org/officeDocument/2006/relationships/externalLink" Target="externalLinks/externalLink57.xml"/><Relationship Id="rId16" Type="http://schemas.openxmlformats.org/officeDocument/2006/relationships/externalLink" Target="externalLinks/externalLink5.xml"/><Relationship Id="rId11" Type="http://schemas.openxmlformats.org/officeDocument/2006/relationships/worksheet" Target="worksheets/sheet11.xml"/><Relationship Id="rId32" Type="http://schemas.openxmlformats.org/officeDocument/2006/relationships/externalLink" Target="externalLinks/externalLink21.xml"/><Relationship Id="rId37" Type="http://schemas.openxmlformats.org/officeDocument/2006/relationships/externalLink" Target="externalLinks/externalLink26.xml"/><Relationship Id="rId53" Type="http://schemas.openxmlformats.org/officeDocument/2006/relationships/externalLink" Target="externalLinks/externalLink42.xml"/><Relationship Id="rId58" Type="http://schemas.openxmlformats.org/officeDocument/2006/relationships/externalLink" Target="externalLinks/externalLink47.xml"/><Relationship Id="rId74" Type="http://schemas.openxmlformats.org/officeDocument/2006/relationships/externalLink" Target="externalLinks/externalLink63.xml"/><Relationship Id="rId79" Type="http://schemas.openxmlformats.org/officeDocument/2006/relationships/styles" Target="styles.xml"/><Relationship Id="rId5" Type="http://schemas.openxmlformats.org/officeDocument/2006/relationships/worksheet" Target="worksheets/sheet5.xml"/><Relationship Id="rId61" Type="http://schemas.openxmlformats.org/officeDocument/2006/relationships/externalLink" Target="externalLinks/externalLink50.xml"/><Relationship Id="rId82" Type="http://schemas.openxmlformats.org/officeDocument/2006/relationships/calcChain" Target="calcChain.xml"/><Relationship Id="rId19" Type="http://schemas.openxmlformats.org/officeDocument/2006/relationships/externalLink" Target="externalLinks/externalLink8.xml"/><Relationship Id="rId14" Type="http://schemas.openxmlformats.org/officeDocument/2006/relationships/externalLink" Target="externalLinks/externalLink3.xml"/><Relationship Id="rId22" Type="http://schemas.openxmlformats.org/officeDocument/2006/relationships/externalLink" Target="externalLinks/externalLink11.xml"/><Relationship Id="rId27" Type="http://schemas.openxmlformats.org/officeDocument/2006/relationships/externalLink" Target="externalLinks/externalLink16.xml"/><Relationship Id="rId30" Type="http://schemas.openxmlformats.org/officeDocument/2006/relationships/externalLink" Target="externalLinks/externalLink19.xml"/><Relationship Id="rId35" Type="http://schemas.openxmlformats.org/officeDocument/2006/relationships/externalLink" Target="externalLinks/externalLink24.xml"/><Relationship Id="rId43" Type="http://schemas.openxmlformats.org/officeDocument/2006/relationships/externalLink" Target="externalLinks/externalLink32.xml"/><Relationship Id="rId48" Type="http://schemas.openxmlformats.org/officeDocument/2006/relationships/externalLink" Target="externalLinks/externalLink37.xml"/><Relationship Id="rId56" Type="http://schemas.openxmlformats.org/officeDocument/2006/relationships/externalLink" Target="externalLinks/externalLink45.xml"/><Relationship Id="rId64" Type="http://schemas.openxmlformats.org/officeDocument/2006/relationships/externalLink" Target="externalLinks/externalLink53.xml"/><Relationship Id="rId69" Type="http://schemas.openxmlformats.org/officeDocument/2006/relationships/externalLink" Target="externalLinks/externalLink58.xml"/><Relationship Id="rId77" Type="http://schemas.openxmlformats.org/officeDocument/2006/relationships/externalLink" Target="externalLinks/externalLink66.xml"/><Relationship Id="rId8" Type="http://schemas.openxmlformats.org/officeDocument/2006/relationships/worksheet" Target="worksheets/sheet8.xml"/><Relationship Id="rId51" Type="http://schemas.openxmlformats.org/officeDocument/2006/relationships/externalLink" Target="externalLinks/externalLink40.xml"/><Relationship Id="rId72" Type="http://schemas.openxmlformats.org/officeDocument/2006/relationships/externalLink" Target="externalLinks/externalLink61.xml"/><Relationship Id="rId80" Type="http://schemas.openxmlformats.org/officeDocument/2006/relationships/sharedStrings" Target="sharedStrings.xml"/><Relationship Id="rId3" Type="http://schemas.openxmlformats.org/officeDocument/2006/relationships/worksheet" Target="worksheets/sheet3.xml"/><Relationship Id="rId12" Type="http://schemas.openxmlformats.org/officeDocument/2006/relationships/externalLink" Target="externalLinks/externalLink1.xml"/><Relationship Id="rId17" Type="http://schemas.openxmlformats.org/officeDocument/2006/relationships/externalLink" Target="externalLinks/externalLink6.xml"/><Relationship Id="rId25" Type="http://schemas.openxmlformats.org/officeDocument/2006/relationships/externalLink" Target="externalLinks/externalLink14.xml"/><Relationship Id="rId33" Type="http://schemas.openxmlformats.org/officeDocument/2006/relationships/externalLink" Target="externalLinks/externalLink22.xml"/><Relationship Id="rId38" Type="http://schemas.openxmlformats.org/officeDocument/2006/relationships/externalLink" Target="externalLinks/externalLink27.xml"/><Relationship Id="rId46" Type="http://schemas.openxmlformats.org/officeDocument/2006/relationships/externalLink" Target="externalLinks/externalLink35.xml"/><Relationship Id="rId59" Type="http://schemas.openxmlformats.org/officeDocument/2006/relationships/externalLink" Target="externalLinks/externalLink48.xml"/><Relationship Id="rId67" Type="http://schemas.openxmlformats.org/officeDocument/2006/relationships/externalLink" Target="externalLinks/externalLink56.xml"/><Relationship Id="rId20" Type="http://schemas.openxmlformats.org/officeDocument/2006/relationships/externalLink" Target="externalLinks/externalLink9.xml"/><Relationship Id="rId41" Type="http://schemas.openxmlformats.org/officeDocument/2006/relationships/externalLink" Target="externalLinks/externalLink30.xml"/><Relationship Id="rId54" Type="http://schemas.openxmlformats.org/officeDocument/2006/relationships/externalLink" Target="externalLinks/externalLink43.xml"/><Relationship Id="rId62" Type="http://schemas.openxmlformats.org/officeDocument/2006/relationships/externalLink" Target="externalLinks/externalLink51.xml"/><Relationship Id="rId70" Type="http://schemas.openxmlformats.org/officeDocument/2006/relationships/externalLink" Target="externalLinks/externalLink59.xml"/><Relationship Id="rId75" Type="http://schemas.openxmlformats.org/officeDocument/2006/relationships/externalLink" Target="externalLinks/externalLink64.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externalLink" Target="externalLinks/externalLink4.xml"/><Relationship Id="rId23" Type="http://schemas.openxmlformats.org/officeDocument/2006/relationships/externalLink" Target="externalLinks/externalLink12.xml"/><Relationship Id="rId28" Type="http://schemas.openxmlformats.org/officeDocument/2006/relationships/externalLink" Target="externalLinks/externalLink17.xml"/><Relationship Id="rId36" Type="http://schemas.openxmlformats.org/officeDocument/2006/relationships/externalLink" Target="externalLinks/externalLink25.xml"/><Relationship Id="rId49" Type="http://schemas.openxmlformats.org/officeDocument/2006/relationships/externalLink" Target="externalLinks/externalLink38.xml"/><Relationship Id="rId57" Type="http://schemas.openxmlformats.org/officeDocument/2006/relationships/externalLink" Target="externalLinks/externalLink46.xml"/><Relationship Id="rId10" Type="http://schemas.openxmlformats.org/officeDocument/2006/relationships/worksheet" Target="worksheets/sheet10.xml"/><Relationship Id="rId31" Type="http://schemas.openxmlformats.org/officeDocument/2006/relationships/externalLink" Target="externalLinks/externalLink20.xml"/><Relationship Id="rId44" Type="http://schemas.openxmlformats.org/officeDocument/2006/relationships/externalLink" Target="externalLinks/externalLink33.xml"/><Relationship Id="rId52" Type="http://schemas.openxmlformats.org/officeDocument/2006/relationships/externalLink" Target="externalLinks/externalLink41.xml"/><Relationship Id="rId60" Type="http://schemas.openxmlformats.org/officeDocument/2006/relationships/externalLink" Target="externalLinks/externalLink49.xml"/><Relationship Id="rId65" Type="http://schemas.openxmlformats.org/officeDocument/2006/relationships/externalLink" Target="externalLinks/externalLink54.xml"/><Relationship Id="rId73" Type="http://schemas.openxmlformats.org/officeDocument/2006/relationships/externalLink" Target="externalLinks/externalLink62.xml"/><Relationship Id="rId78" Type="http://schemas.openxmlformats.org/officeDocument/2006/relationships/theme" Target="theme/theme1.xml"/><Relationship Id="rId81"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externalLink" Target="externalLinks/externalLink2.xml"/><Relationship Id="rId18" Type="http://schemas.openxmlformats.org/officeDocument/2006/relationships/externalLink" Target="externalLinks/externalLink7.xml"/><Relationship Id="rId39" Type="http://schemas.openxmlformats.org/officeDocument/2006/relationships/externalLink" Target="externalLinks/externalLink28.xml"/><Relationship Id="rId34" Type="http://schemas.openxmlformats.org/officeDocument/2006/relationships/externalLink" Target="externalLinks/externalLink23.xml"/><Relationship Id="rId50" Type="http://schemas.openxmlformats.org/officeDocument/2006/relationships/externalLink" Target="externalLinks/externalLink39.xml"/><Relationship Id="rId55" Type="http://schemas.openxmlformats.org/officeDocument/2006/relationships/externalLink" Target="externalLinks/externalLink44.xml"/><Relationship Id="rId76" Type="http://schemas.openxmlformats.org/officeDocument/2006/relationships/externalLink" Target="externalLinks/externalLink65.xml"/><Relationship Id="rId7" Type="http://schemas.openxmlformats.org/officeDocument/2006/relationships/worksheet" Target="worksheets/sheet7.xml"/><Relationship Id="rId71" Type="http://schemas.openxmlformats.org/officeDocument/2006/relationships/externalLink" Target="externalLinks/externalLink60.xml"/><Relationship Id="rId2" Type="http://schemas.openxmlformats.org/officeDocument/2006/relationships/worksheet" Target="worksheets/sheet2.xml"/><Relationship Id="rId29" Type="http://schemas.openxmlformats.org/officeDocument/2006/relationships/externalLink" Target="externalLinks/externalLink18.xml"/><Relationship Id="rId24" Type="http://schemas.openxmlformats.org/officeDocument/2006/relationships/externalLink" Target="externalLinks/externalLink13.xml"/><Relationship Id="rId40" Type="http://schemas.openxmlformats.org/officeDocument/2006/relationships/externalLink" Target="externalLinks/externalLink29.xml"/><Relationship Id="rId45" Type="http://schemas.openxmlformats.org/officeDocument/2006/relationships/externalLink" Target="externalLinks/externalLink34.xml"/><Relationship Id="rId66" Type="http://schemas.openxmlformats.org/officeDocument/2006/relationships/externalLink" Target="externalLinks/externalLink55.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Aeja\e\DATA\DATA4\DATA\ANNUAL\0203\DATA4\DATA\MONTHLY\0102\JAN\Sep\GRAPH.XLW"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F:\Documents%20and%20Settings\Administrator\Application%20Data\Microsoft\Excel\My%20Documents%202007-08,%202008-09%20&amp;%202009-10\02%20Job%20Excel\09%20Commercial%20Diary%202010\Commercial%20Diary%20April%201%202009.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D:\Documents%20and%20Settings\shashankandey\My%20Documents\ARR-FY08\DEMFIXLD.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Aeja\e\DATA\DATA4\DATA\ANNUAL\0203\data\DATA4\DATA\Generation\AFIVE\YEARLY\GEN,PLF&amp;FACTOR\Performance%20Section%20B\Performance%20of%20MPSEB%20Stations.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Patel\d\BAS\ON%20THE%20JOB\Cost%20Accounting%20Formats\Poorv%20Discom\CAR%20Model\BS\Raw%20TB%20Data%20&amp;%20Cap-CAU%20as%20Gen.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D:\Documents%20and%20Settings\Administrator\Application%20Data\Microsoft\Excel\My%20Documents%202007-08,%202008-09%20&amp;%202009-10\02%20Job%20Excel\09%20Commercial%20Diary%202010\Commercial%20Diary%20April%201%202009.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H:\BAS\ON%20THE%20JOB\Cost%20Accounting%20Formats\Poorv%20Discom\CAR%20Model\BS\Raw%20TB%20Data%20&amp;%20Cap-CAU%20as%20Gen.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Spennt\ksm\My%20Documents\AC\2002\fatax01-02.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Tech1\EMAIL\Performance\PERFORMANCE\ocm\Yearly_perf\OCMJAN2000.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Aeja\e\DATA\DATA4\DATA\ANNUAL\0203\data\DATA4\DATA\ANNUAL\0001\GEN%20LOSS.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Eiepc7\Performance\PERFORMANCE\ocm\Yearly_perf\OCMJAN200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H:\Data\ICEA\EMR%20YEARLY\EMR2005-06.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Eiepc7\RRK%20PEN%20DATA_28.01.2008\Performance\PERFORMANCE\ocm\Yearly_perf\OCMJAN2000.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EISPMPC\DataBase\WINDOWS\Profiles\rk\Desktop\220-03%20Latest\Global%20model%2028th%20Feb.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F:\201-04REL-Final.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Comp10\c\WINDOWS\Desktop\Latest%20revised%20Cost%20Estimates%20for%20Substation.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Patel\d\Documents%20and%20Settings\sakmoc981\Desktop\Draft%20East%20Discom%20Sales%20ModelNov17.xlsx"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D:\201-04REL-Final.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A:\dc\Model%20FY%2006-07\Copy%20of%20LFore-20-oct-2004.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A:\CRISAdvisory\UPERC\Assistance%20to%20UPERC%20on%20ARR%20Tariff%20Petitions\Workings\Post%20audited%20accounts\ARR\Revenue%20Model%20-%20Rev%201%20-%20Final%20for%20Chairman%20Sir.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10.52.65.45\c\NSS\MOB\MOBPLAN\STR_PLAN2.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Patel\d\WEST%20DISCOM%20SJ\SHAILENDRA\WEST%20DISCOM\Business%20Plan\Final%20Model%20BP%202010-11%20to%202017\West%20Final%20Business%20Plan%20Model%20June%202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Aeja\e\DATA\DATA4\DATA\ANNUAL\0203\DATA\DATA4\DATA\ANNUAL\0102\ANNUAL.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Aeja\e\DATA\DATA4\DATA\ANNUAL\0203\DATA4\DATA\ANNUAL\9900\YRDATA\CSD.XLW"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H:\Power_Purchase\1.1_Power%20Purchase_v4_as%20per%20MPERC%20regulation.xlsx"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Prasanta\epco\WINDOWS\TEMP\PostOrdStat.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A:\Users\dineshy863\Downloads\UPERC\FY%202016-17\Draft%20Orders\DVVNL\Petition\PuVVNL%20-%20Revenue%20Data.xlsx"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A:\Users\dineshy863\Downloads\UPERC\FY%202016-17\Draft%20Orders\DVVNL\Petition\FY%202014-15(P)\MVVNL%20-%20Revenue%20Data%2015-16(P).xlsx"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A:\Assignments%20in%20FY%202009-10\UERC%20R1\Santosh%20Workings\UPCL%20Power%20Purchase\Latest%20Models\New%20Folder\New%20Folder\Chairman%20workings\Bhadra\Power\APSEB\Tariff%20Filing\TARIFF%20MODEL\TARIFF_II.xls"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file:///F:\RIMS\CD%20Recd%20from%20DERC%20for%20Verification%20on%2021st%20Mar%2006\BYPL_RIMS_DISCOM_template-27th%20Mar.xls"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Documents%20and%20Settings/Naveen/My%20Documents/Naveen/Tariff%202006-07/CPG/Op%20BS%20Final%2016052005/Asset%20Disaggregation%2017.04.05%20With%20Residual%20MPSEB/Raw%20TB%20Data%20&amp;%20Cap-CAU%20as%20Gen.xls"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file:///A:\Cal-work\116475%20(Uttar%20Pradesh)\Trip_2003_10\Load%20forecasting\LFore_01.xls"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file:///D:\Cal-work\116475%20(Uttar%20Pradesh)\Trip_2003_10\Load%20forecasting\LFore_01.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A:\Users\aa\AppData\Roaming\Microsoft\Excel\201-04REL-Final.xls"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file:///A:\Assignments%20in%20FY%202009-10\UERC%20R1\Santosh%20Workings\UPCL%20Power%20Purchase\Latest%20Models\New%20Folder\New%20Folder\Chairman%20workings\UP\FINANCE\Model-PwC\Model%201901\upseb.xls"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file:///\\bca3\d\payroll\pf%20yearly%20return%2026.04.07%20final\main%20files%20gvn%20to%20pf%20dept\pf%20yearly%20return%2026.04.07.xls%20-%20summary.xls"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file:///T:\IT\MSD%20India%20IS%20Inventory.xls"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file:///A:\suresh\Power\MSEB\MSEB%2001-02\Data\Dispatch%202.0.xls"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file:///F:\Documents%20and%20Settings\saikrishna\Desktop\ARR-06-07%20Annexures\New%20Folder\Model%20FY%202006-07%20181105%20BRPL.xls" TargetMode="External"/></Relationships>
</file>

<file path=xl/externalLinks/_rels/externalLink45.xml.rels><?xml version="1.0" encoding="UTF-8" standalone="yes"?>
<Relationships xmlns="http://schemas.openxmlformats.org/package/2006/relationships"><Relationship Id="rId1" Type="http://schemas.openxmlformats.org/officeDocument/2006/relationships/externalLinkPath" Target="file:///\\Scada_server\scada\PROGRESS-REPORT\Nov%20'04\30Nov-04\Chirag\TEMP\weekly-rpt-latest.xls" TargetMode="External"/></Relationships>
</file>

<file path=xl/externalLinks/_rels/externalLink46.xml.rels><?xml version="1.0" encoding="UTF-8" standalone="yes"?>
<Relationships xmlns="http://schemas.openxmlformats.org/package/2006/relationships"><Relationship Id="rId2" Type="http://schemas.microsoft.com/office/2019/04/relationships/externalLinkLongPath" Target="/Users/satyasuranjeetb333/Documents/PwC/Support%20to%20MPPMCL%20and%20MP%20Discoms/West%20Discom/ARR%20FINAL_Satya/MP%20West-ARR%20filing/West%20Dicom%20ARR_Umesh/Central%20Discom/MPERC%20formats_Central_FY15_16.11.13.xlsx?8727040F" TargetMode="External"/><Relationship Id="rId1" Type="http://schemas.openxmlformats.org/officeDocument/2006/relationships/externalLinkPath" Target="file:///\\8727040F\MPERC%20formats_Central_FY15_16.11.13.xlsx" TargetMode="External"/></Relationships>
</file>

<file path=xl/externalLinks/_rels/externalLink47.xml.rels><?xml version="1.0" encoding="UTF-8" standalone="yes"?>
<Relationships xmlns="http://schemas.openxmlformats.org/package/2006/relationships"><Relationship Id="rId1" Type="http://schemas.openxmlformats.org/officeDocument/2006/relationships/externalLinkPath" Target="file:///H:\201-04REL-Final.xls" TargetMode="External"/></Relationships>
</file>

<file path=xl/externalLinks/_rels/externalLink48.xml.rels><?xml version="1.0" encoding="UTF-8" standalone="yes"?>
<Relationships xmlns="http://schemas.openxmlformats.org/package/2006/relationships"><Relationship Id="rId1" Type="http://schemas.openxmlformats.org/officeDocument/2006/relationships/externalLinkPath" Target="file:///D:\Databank\1-Projects%20In%20Hand\DFID\ARR%202003-04\Arr%20Petition%202003-04\For%20Submission\ARR%20Forms%20For%20Submission.xls" TargetMode="External"/></Relationships>
</file>

<file path=xl/externalLinks/_rels/externalLink49.xml.rels><?xml version="1.0" encoding="UTF-8" standalone="yes"?>
<Relationships xmlns="http://schemas.openxmlformats.org/package/2006/relationships"><Relationship Id="rId1" Type="http://schemas.openxmlformats.org/officeDocument/2006/relationships/externalLinkPath" Target="file:///E:\Users\himankp742\Desktop\GUVNL\Old\Draft%20PP%20&amp;%20Revenue%20Model_v4.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E:\Users\himankp742\Desktop\UPCL\Sales%20Com%20data\destop%20doc\Commercial%20Diary%20April%201%202009.xls" TargetMode="External"/></Relationships>
</file>

<file path=xl/externalLinks/_rels/externalLink50.xml.rels><?xml version="1.0" encoding="UTF-8" standalone="yes"?>
<Relationships xmlns="http://schemas.openxmlformats.org/package/2006/relationships"><Relationship Id="rId1" Type="http://schemas.openxmlformats.org/officeDocument/2006/relationships/externalLinkPath" Target="file:///H:\Documents%20and%20Settings\gangira\Desktop\KPMG\Financial%20Mo\Final%20Model\PF_Modelling_KPMG%20v3.0.xls" TargetMode="External"/></Relationships>
</file>

<file path=xl/externalLinks/_rels/externalLink51.xml.rels><?xml version="1.0" encoding="UTF-8" standalone="yes"?>
<Relationships xmlns="http://schemas.openxmlformats.org/package/2006/relationships"><Relationship Id="rId1" Type="http://schemas.openxmlformats.org/officeDocument/2006/relationships/externalLinkPath" Target="file:///E:\BSES%20Stat%20Audit%202010%20-%2011\WINDOWS\TEMP\User%20Authorisations.xls" TargetMode="External"/></Relationships>
</file>

<file path=xl/externalLinks/_rels/externalLink52.xml.rels><?xml version="1.0" encoding="UTF-8" standalone="yes"?>
<Relationships xmlns="http://schemas.openxmlformats.org/package/2006/relationships"><Relationship Id="rId1" Type="http://schemas.openxmlformats.org/officeDocument/2006/relationships/externalLinkPath" Target="file:///\\Wizard\c$\NSS\MOB\MOBPLAN\PPG_MOB2.XLS" TargetMode="External"/></Relationships>
</file>

<file path=xl/externalLinks/_rels/externalLink53.xml.rels><?xml version="1.0" encoding="UTF-8" standalone="yes"?>
<Relationships xmlns="http://schemas.openxmlformats.org/package/2006/relationships"><Relationship Id="rId1" Type="http://schemas.openxmlformats.org/officeDocument/2006/relationships/externalLinkPath" Target="file:///K:\H\overhds\Nov01\north06.xls" TargetMode="External"/></Relationships>
</file>

<file path=xl/externalLinks/_rels/externalLink54.xml.rels><?xml version="1.0" encoding="UTF-8" standalone="yes"?>
<Relationships xmlns="http://schemas.openxmlformats.org/package/2006/relationships"><Relationship Id="rId1" Type="http://schemas.openxmlformats.org/officeDocument/2006/relationships/externalLinkPath" Target="file:///K:\Documents%20and%20Settings\tsahoo.DLFLOR\Desktop\BUDGET%20Jul%2006\Working\BUDGET%20Jul%2006\Trading%20Summary%20Revised%20Budget%2006-07.xls" TargetMode="External"/></Relationships>
</file>

<file path=xl/externalLinks/_rels/externalLink55.xml.rels><?xml version="1.0" encoding="UTF-8" standalone="yes"?>
<Relationships xmlns="http://schemas.openxmlformats.org/package/2006/relationships"><Relationship Id="rId1" Type="http://schemas.openxmlformats.org/officeDocument/2006/relationships/externalLinkPath" Target="file:///\\User21\shared%20doc\ARR%202.6%20REV\Performance\PERFORMANCE\ocm\Yearly_perf\OCMJAN2000.xls" TargetMode="External"/></Relationships>
</file>

<file path=xl/externalLinks/_rels/externalLink56.xml.rels><?xml version="1.0" encoding="UTF-8" standalone="yes"?>
<Relationships xmlns="http://schemas.openxmlformats.org/package/2006/relationships"><Relationship Id="rId1" Type="http://schemas.openxmlformats.org/officeDocument/2006/relationships/externalLinkPath" Target="file:///H:\Documents%20and%20Settings\admin\Desktop\FOBS\Final%20Notified%20Balance%20sheet%20MPPKVVCL\Fixed%20Asset%20and%20depn%20details\Depreciation%20working\Distribution%20WZ%20&amp;%20Transco%202005-06.xls" TargetMode="External"/></Relationships>
</file>

<file path=xl/externalLinks/_rels/externalLink57.xml.rels><?xml version="1.0" encoding="UTF-8" standalone="yes"?>
<Relationships xmlns="http://schemas.openxmlformats.org/package/2006/relationships"><Relationship Id="rId1" Type="http://schemas.openxmlformats.org/officeDocument/2006/relationships/externalLinkPath" Target="file:///D:\Documents%20and%20Settings\anurag\My%20Documents\petitions\Petition%20for%20trans%20ARR.doc\Databank\1-Projects%20In%20Hand\DFID\ARR%202003-04\Arr%20Petition%202003-04\For%20Submission\ARR%20Forms%20For%20Submission.xls" TargetMode="External"/></Relationships>
</file>

<file path=xl/externalLinks/_rels/externalLink58.xml.rels><?xml version="1.0" encoding="UTF-8" standalone="yes"?>
<Relationships xmlns="http://schemas.openxmlformats.org/package/2006/relationships"><Relationship Id="rId1" Type="http://schemas.openxmlformats.org/officeDocument/2006/relationships/externalLinkPath" Target="file:///D:\Sameer's%20folder\MSEB\Tariff%20Filing%202003-04\Outputs\Models\Working%20Models\old\Dispatch%202.0.xls" TargetMode="External"/></Relationships>
</file>

<file path=xl/externalLinks/_rels/externalLink59.xml.rels><?xml version="1.0" encoding="UTF-8" standalone="yes"?>
<Relationships xmlns="http://schemas.openxmlformats.org/package/2006/relationships"><Relationship Id="rId1" Type="http://schemas.openxmlformats.org/officeDocument/2006/relationships/externalLinkPath" Target="/ABPS%2020.1.2017/MPERC/Discoms%20Order/Tariff%20for%20FY%202018-19/22.1.2018/Submission%20of%20ARR%20petition%20to%20MPERC_FY19/Final_Model/Consolidated%20Summary.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Lmc\c\My%20Documents\SpecialREPORT-MAY2002.xls" TargetMode="External"/></Relationships>
</file>

<file path=xl/externalLinks/_rels/externalLink60.xml.rels><?xml version="1.0" encoding="UTF-8" standalone="yes"?>
<Relationships xmlns="http://schemas.openxmlformats.org/package/2006/relationships"><Relationship Id="rId1" Type="http://schemas.openxmlformats.org/officeDocument/2006/relationships/externalLinkPath" Target="file:///\\10.52.65.45\c\mss\Fortnightly%20progress%20reports\NLDO%20Ph%201A\13_GIS%20INTEGRATION0809.xls" TargetMode="External"/></Relationships>
</file>

<file path=xl/externalLinks/_rels/externalLink61.xml.rels><?xml version="1.0" encoding="UTF-8" standalone="yes"?>
<Relationships xmlns="http://schemas.openxmlformats.org/package/2006/relationships"><Relationship Id="rId1" Type="http://schemas.openxmlformats.org/officeDocument/2006/relationships/externalLinkPath" Target="/Data/ICEA/EMR%20YEARLY/EMR2005-06.XLS" TargetMode="External"/></Relationships>
</file>

<file path=xl/externalLinks/_rels/externalLink62.xml.rels><?xml version="1.0" encoding="UTF-8" standalone="yes"?>
<Relationships xmlns="http://schemas.openxmlformats.org/package/2006/relationships"><Relationship Id="rId1" Type="http://schemas.openxmlformats.org/officeDocument/2006/relationships/externalLinkPath" Target="file:///\\10.52.65.45\c\Planning\INSTRUMENTATION\Instprof0828.xls" TargetMode="External"/></Relationships>
</file>

<file path=xl/externalLinks/_rels/externalLink63.xml.rels><?xml version="1.0" encoding="UTF-8" standalone="yes"?>
<Relationships xmlns="http://schemas.openxmlformats.org/package/2006/relationships"><Relationship Id="rId1" Type="http://schemas.openxmlformats.org/officeDocument/2006/relationships/externalLinkPath" Target="file:///J:\Databank\1-Projects%20In%20Hand\DFID\ARR%202003-04\Arr%20Petition%202003-04\For%20Submission\ARR%20Forms%20For%20Submission.xls" TargetMode="External"/></Relationships>
</file>

<file path=xl/externalLinks/_rels/externalLink64.xml.rels><?xml version="1.0" encoding="UTF-8" standalone="yes"?>
<Relationships xmlns="http://schemas.openxmlformats.org/package/2006/relationships"><Relationship Id="rId1" Type="http://schemas.openxmlformats.org/officeDocument/2006/relationships/externalLinkPath" Target="file:///\\bca3\d\payroll\pf%20yearly%20return%2026.04.07%20final\working%20files%20for%20pf%20yearly%20return\PF%20Return%20Yearly\Forms\Challans%20Details.xls" TargetMode="External"/></Relationships>
</file>

<file path=xl/externalLinks/_rels/externalLink65.xml.rels><?xml version="1.0" encoding="UTF-8" standalone="yes"?>
<Relationships xmlns="http://schemas.openxmlformats.org/package/2006/relationships"><Relationship Id="rId1" Type="http://schemas.openxmlformats.org/officeDocument/2006/relationships/externalLinkPath" Target="file:///I:\Performance\PERFORMANCE\ocm\Yearly_perf\OCMJAN2000.xls" TargetMode="External"/></Relationships>
</file>

<file path=xl/externalLinks/_rels/externalLink66.xml.rels><?xml version="1.0" encoding="UTF-8" standalone="yes"?>
<Relationships xmlns="http://schemas.openxmlformats.org/package/2006/relationships"><Relationship Id="rId1" Type="http://schemas.openxmlformats.org/officeDocument/2006/relationships/externalLinkPath" Target="file:///\\192.168.1.200\Common%20Server\Sameer's%20folder\MSEB\Tariff%20Filing%202003-04\Outputs\Models\Working%20Models\old\Dispatch%202.0.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192.158.1.107\c$\Documents%20and%20Settings\shashankandey\My%20Documents\ARR-FY08\DEMFIXLD.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10.125.7.87\vsj\VSJ\EXCEL\I.Tax%20A.Y.2005-06\IT%20Return\REL\80IA%20working%20&amp;%20Computation%20TOR-AY%2005-06-Revised%202.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G:\Documents%20and%20Settings\shashankandey\My%20Documents\ARR-FY08\DEMFIXLD.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LDAILY"/>
      <sheetName val="MPCSSD"/>
      <sheetName val="DTHG"/>
      <sheetName val="Chart1"/>
      <sheetName val="DLC"/>
      <sheetName val="A 3.7"/>
      <sheetName val="Stationwise Thermal &amp; Hydel Gen"/>
      <sheetName val="Executive Summary -Thermal"/>
      <sheetName val="TWELVE"/>
      <sheetName val="STN WISE EM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dex"/>
      <sheetName val="Schedule-MU"/>
      <sheetName val="Schedule-1"/>
      <sheetName val="Schedule-2"/>
      <sheetName val="Schedule-3(i)"/>
      <sheetName val="Schedule-3(ii)"/>
      <sheetName val="Schedule-4(i)"/>
      <sheetName val="Schedule-4(ii)"/>
      <sheetName val="Schedule-5(i)"/>
      <sheetName val="Schedule-5(ii)"/>
      <sheetName val="Schedule-6"/>
      <sheetName val="SG-1"/>
      <sheetName val="-2"/>
      <sheetName val="-3"/>
      <sheetName val="-4"/>
      <sheetName val="-5"/>
      <sheetName val="-6"/>
      <sheetName val="-7"/>
      <sheetName val="-8"/>
      <sheetName val="-9"/>
      <sheetName val="-10"/>
      <sheetName val="-11"/>
      <sheetName val="-12"/>
      <sheetName val="-13"/>
      <sheetName val="-14"/>
      <sheetName val="-15"/>
      <sheetName val="-16"/>
      <sheetName val="-17"/>
      <sheetName val="-18"/>
      <sheetName val="-19"/>
      <sheetName val="NCS-3"/>
      <sheetName val="NCS-4I"/>
      <sheetName val="Number of Consumer"/>
      <sheetName val="Energy Sold"/>
      <sheetName val="Cont Load"/>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MFIXLD"/>
      <sheetName val="FC"/>
      <sheetName val="Load"/>
      <sheetName val="BD-Cons-FY 2017-18"/>
      <sheetName val="Cons- FY 2018-19"/>
      <sheetName val="DVVNL"/>
      <sheetName val="MVVNL"/>
      <sheetName val="PVVNL"/>
      <sheetName val="PuVVNL"/>
      <sheetName val="KESCo"/>
      <sheetName val="Cons-Existing-re comp"/>
      <sheetName val="Re-computation of sales-19- (2)"/>
      <sheetName val="Sheet4"/>
      <sheetName val="LMV-10 working"/>
      <sheetName val="FY 2017-18 Revenue"/>
      <sheetName val="Discom wise Reveneue FY 2017-18"/>
      <sheetName val="DVVNL_Prop"/>
      <sheetName val="MVVNL_Prop"/>
      <sheetName val="PVVNL_prop"/>
      <sheetName val="PuVVNL_Prop"/>
      <sheetName val="KESCo_Prop"/>
      <sheetName val="Re-computation of sales-19-20"/>
    </sheetNames>
    <sheetDataSet>
      <sheetData sheetId="0" refreshError="1">
        <row r="1">
          <cell r="A1" t="str">
            <v>CATEGORY</v>
          </cell>
          <cell r="B1" t="str">
            <v>RESULT</v>
          </cell>
          <cell r="C1" t="str">
            <v>RESULT</v>
          </cell>
          <cell r="D1" t="str">
            <v>FIXED</v>
          </cell>
          <cell r="E1" t="str">
            <v>LOAD</v>
          </cell>
        </row>
        <row r="2">
          <cell r="D2">
            <v>38388</v>
          </cell>
        </row>
        <row r="3">
          <cell r="A3" t="str">
            <v>LMV-1</v>
          </cell>
          <cell r="B3" t="str">
            <v>D(2)            Other Upto 1kw and 1 Phase</v>
          </cell>
          <cell r="C3" t="str">
            <v>D(2)            Other Upto 1kw and 1 Phase</v>
          </cell>
          <cell r="D3">
            <v>19075</v>
          </cell>
          <cell r="E3">
            <v>394</v>
          </cell>
        </row>
        <row r="4">
          <cell r="A4" t="str">
            <v>LMV-1</v>
          </cell>
          <cell r="B4" t="str">
            <v>D(3)            Other Above 1kw and 1 Phase</v>
          </cell>
          <cell r="C4" t="str">
            <v>D(3)            Other Above 1kw and 1 Phase</v>
          </cell>
          <cell r="D4">
            <v>1376075</v>
          </cell>
          <cell r="E4">
            <v>28198</v>
          </cell>
        </row>
        <row r="5">
          <cell r="A5" t="str">
            <v>LMV-1</v>
          </cell>
          <cell r="B5" t="str">
            <v>D(4)            Other 3 Phase</v>
          </cell>
          <cell r="C5" t="str">
            <v>D(4)            Other 3 Phase</v>
          </cell>
          <cell r="D5">
            <v>418309.83</v>
          </cell>
          <cell r="E5">
            <v>8737</v>
          </cell>
        </row>
        <row r="6">
          <cell r="A6" t="str">
            <v>LMV-1</v>
          </cell>
          <cell r="B6" t="str">
            <v>D(5)            Registered Societies</v>
          </cell>
          <cell r="C6" t="str">
            <v>D(5)            Registered Societies</v>
          </cell>
          <cell r="D6">
            <v>74580</v>
          </cell>
          <cell r="E6">
            <v>2486</v>
          </cell>
        </row>
        <row r="7">
          <cell r="A7" t="str">
            <v>LMV-2</v>
          </cell>
          <cell r="B7" t="str">
            <v>C(1)            Other Upto 1kw and 1 Phase</v>
          </cell>
          <cell r="C7" t="str">
            <v>C(1)            Other Upto 1kw and 1 Phase</v>
          </cell>
          <cell r="D7">
            <v>320</v>
          </cell>
          <cell r="E7">
            <v>4</v>
          </cell>
        </row>
        <row r="8">
          <cell r="A8" t="str">
            <v>LMV-2</v>
          </cell>
          <cell r="B8" t="str">
            <v>C(2)            Other Above 1kw and 1 Phase</v>
          </cell>
          <cell r="C8" t="str">
            <v>C(2)            Other Above 1kw and 1 Phase</v>
          </cell>
          <cell r="D8">
            <v>80104</v>
          </cell>
          <cell r="E8">
            <v>1023</v>
          </cell>
        </row>
        <row r="9">
          <cell r="A9" t="str">
            <v>LMV-2</v>
          </cell>
          <cell r="B9" t="str">
            <v>C(3)            Other 3 Phase</v>
          </cell>
          <cell r="C9" t="str">
            <v>C(3)            Other 3 Phase</v>
          </cell>
          <cell r="D9">
            <v>220124.58</v>
          </cell>
          <cell r="E9">
            <v>3191.3330000000001</v>
          </cell>
        </row>
        <row r="10">
          <cell r="A10" t="str">
            <v>LMV-4(A)</v>
          </cell>
          <cell r="B10" t="str">
            <v>PI(1)           Other Upto 1kw and 1 Phase</v>
          </cell>
          <cell r="C10" t="str">
            <v>PI(1)           Other Upto 1kw and 1 Phase</v>
          </cell>
          <cell r="D10">
            <v>75</v>
          </cell>
          <cell r="E10">
            <v>1</v>
          </cell>
        </row>
        <row r="11">
          <cell r="A11" t="str">
            <v>LMV-4(A)</v>
          </cell>
          <cell r="B11" t="str">
            <v>PI(2)           Other Above 1kw and 1 Phase</v>
          </cell>
          <cell r="C11" t="str">
            <v>PI(2)           Other Above 1kw and 1 Phase</v>
          </cell>
          <cell r="D11">
            <v>750</v>
          </cell>
          <cell r="E11">
            <v>12</v>
          </cell>
        </row>
        <row r="12">
          <cell r="A12" t="str">
            <v>LMV-4(A)</v>
          </cell>
          <cell r="B12" t="str">
            <v>PI(3)           Other 3 Phase</v>
          </cell>
          <cell r="C12" t="str">
            <v>PI(3)           Other 3 Phase</v>
          </cell>
          <cell r="D12">
            <v>70533</v>
          </cell>
          <cell r="E12">
            <v>1006.22</v>
          </cell>
        </row>
        <row r="13">
          <cell r="A13" t="str">
            <v>LMV-4(B)</v>
          </cell>
          <cell r="B13" t="str">
            <v>PI(1)           Other Upto 5kw</v>
          </cell>
          <cell r="C13" t="str">
            <v>PI(1)           Other Upto 5kw</v>
          </cell>
          <cell r="D13">
            <v>1600</v>
          </cell>
          <cell r="E13">
            <v>20</v>
          </cell>
        </row>
        <row r="14">
          <cell r="A14" t="str">
            <v>LMV-4(B)</v>
          </cell>
          <cell r="B14" t="str">
            <v>PI(2)           Other 5kw to 10kw</v>
          </cell>
          <cell r="C14" t="str">
            <v>PI(2)           Other 5kw to 10kw</v>
          </cell>
          <cell r="D14">
            <v>1320</v>
          </cell>
          <cell r="E14">
            <v>17.5</v>
          </cell>
        </row>
        <row r="15">
          <cell r="A15" t="str">
            <v>LMV-4(B)</v>
          </cell>
          <cell r="B15" t="str">
            <v>PI(3)           Other Above 10kw</v>
          </cell>
          <cell r="C15" t="str">
            <v>PI(3)           Other Above 10kw</v>
          </cell>
          <cell r="D15">
            <v>154306.48000000001</v>
          </cell>
          <cell r="E15">
            <v>2276</v>
          </cell>
        </row>
        <row r="16">
          <cell r="A16" t="str">
            <v>LMV-5</v>
          </cell>
          <cell r="B16" t="str">
            <v>PTW             PTW (Metered) LMV-5</v>
          </cell>
          <cell r="C16" t="str">
            <v>PTW             PTW (Metered) LMV-5</v>
          </cell>
          <cell r="D16">
            <v>12097.5</v>
          </cell>
          <cell r="E16">
            <v>445.5</v>
          </cell>
        </row>
        <row r="17">
          <cell r="A17" t="str">
            <v>LMV-6</v>
          </cell>
          <cell r="B17" t="str">
            <v>Upto 25 BHP :</v>
          </cell>
          <cell r="C17" t="str">
            <v>Upto 25 BHP :</v>
          </cell>
        </row>
        <row r="18">
          <cell r="A18" t="str">
            <v>LMV-6</v>
          </cell>
          <cell r="B18" t="str">
            <v>I(1)a(i)        Supply on rural feeder</v>
          </cell>
          <cell r="C18" t="str">
            <v>I(1)a(i)        Supply on rural feeder</v>
          </cell>
          <cell r="D18">
            <v>9693.5400000000009</v>
          </cell>
          <cell r="E18">
            <v>195.51</v>
          </cell>
        </row>
        <row r="19">
          <cell r="A19" t="str">
            <v>LMV-6</v>
          </cell>
          <cell r="B19" t="str">
            <v>I(1)a(ii)       Supply on urban feeder</v>
          </cell>
          <cell r="C19" t="str">
            <v>I(1)a(ii)       Supply on urban feeder</v>
          </cell>
          <cell r="D19">
            <v>217074.06</v>
          </cell>
          <cell r="E19">
            <v>3450.1750000000002</v>
          </cell>
        </row>
        <row r="20">
          <cell r="A20" t="str">
            <v>LMV-6</v>
          </cell>
          <cell r="B20" t="str">
            <v>Above 25 BHP and upto 100 BHP :</v>
          </cell>
          <cell r="C20" t="str">
            <v>Above 25 BHP and upto 100 BHP :</v>
          </cell>
        </row>
        <row r="21">
          <cell r="A21" t="str">
            <v>LMV-6</v>
          </cell>
          <cell r="B21" t="str">
            <v>I(1)b(ii)-A     Urban cons-unrestricted supply (Peak-hours)</v>
          </cell>
          <cell r="C21" t="str">
            <v>I(1)b(ii)-A     Urban cons-unrestricted supply (Peak-hours)</v>
          </cell>
          <cell r="D21">
            <v>314095.7</v>
          </cell>
          <cell r="E21">
            <v>5525</v>
          </cell>
        </row>
        <row r="22">
          <cell r="A22" t="str">
            <v>LMV-6</v>
          </cell>
          <cell r="B22" t="str">
            <v>I(1)b(ii)-B     Urban cons-restricted supply</v>
          </cell>
          <cell r="C22" t="str">
            <v>I(1)b(ii)-B     Urban cons-restricted supply</v>
          </cell>
          <cell r="D22">
            <v>216282.55</v>
          </cell>
          <cell r="E22">
            <v>3813.1660000000002</v>
          </cell>
        </row>
        <row r="23">
          <cell r="A23" t="str">
            <v>LMV-6</v>
          </cell>
          <cell r="B23" t="str">
            <v>I(1)b(ii)-C     Consumers - supply on rural feeders</v>
          </cell>
          <cell r="C23" t="str">
            <v>I(1)b(ii)-C     Consumers - supply on rural feeders</v>
          </cell>
          <cell r="D23">
            <v>0</v>
          </cell>
          <cell r="E23">
            <v>0</v>
          </cell>
        </row>
        <row r="24">
          <cell r="A24" t="str">
            <v>LMV-7</v>
          </cell>
          <cell r="B24" t="str">
            <v>PWW             Public Water Works (Metered) LMV-7</v>
          </cell>
          <cell r="C24" t="str">
            <v>PWW             Public Water Works (Metered) LMV-7</v>
          </cell>
          <cell r="D24">
            <v>46450.5</v>
          </cell>
          <cell r="E24">
            <v>688.34</v>
          </cell>
        </row>
        <row r="25">
          <cell r="A25" t="str">
            <v>LMV-9</v>
          </cell>
          <cell r="B25" t="str">
            <v>C(1)            Other Upto 5kw</v>
          </cell>
          <cell r="C25" t="str">
            <v>C(1)            Other Upto 5kw</v>
          </cell>
          <cell r="D25">
            <v>0</v>
          </cell>
          <cell r="E25">
            <v>2440</v>
          </cell>
        </row>
        <row r="26">
          <cell r="A26" t="str">
            <v>LMV-9</v>
          </cell>
          <cell r="B26" t="str">
            <v>C(2)            Other 5kw to 10kw</v>
          </cell>
          <cell r="C26" t="str">
            <v>C(2)            Other 5kw to 10kw</v>
          </cell>
          <cell r="D26">
            <v>0</v>
          </cell>
          <cell r="E26">
            <v>334</v>
          </cell>
        </row>
        <row r="27">
          <cell r="A27" t="str">
            <v>LMV-9</v>
          </cell>
          <cell r="B27" t="str">
            <v>C(3)            Other Above 10kw</v>
          </cell>
          <cell r="C27" t="str">
            <v>C(3)            Other Above 10kw</v>
          </cell>
          <cell r="D27">
            <v>0</v>
          </cell>
          <cell r="E27">
            <v>1403</v>
          </cell>
        </row>
        <row r="28">
          <cell r="A28" t="str">
            <v>HV-2</v>
          </cell>
          <cell r="B28" t="str">
            <v>I(2O)a(i)       Unrestricted and Independent Feeder</v>
          </cell>
          <cell r="C28" t="str">
            <v>I(2O)a(i)       Unrestricted and Independent Feeder</v>
          </cell>
          <cell r="D28">
            <v>541620</v>
          </cell>
          <cell r="E28">
            <v>3200</v>
          </cell>
        </row>
        <row r="29">
          <cell r="A29" t="str">
            <v>HV-2</v>
          </cell>
          <cell r="B29" t="str">
            <v>I(2O)a(ii)      Unrestricted and Common Feeder</v>
          </cell>
          <cell r="C29" t="str">
            <v>I(2O)a(ii)      Unrestricted and Common Feeder</v>
          </cell>
          <cell r="D29">
            <v>7525317.1399999997</v>
          </cell>
          <cell r="E29">
            <v>52398.66</v>
          </cell>
        </row>
        <row r="30">
          <cell r="A30" t="str">
            <v>HV-2</v>
          </cell>
          <cell r="B30" t="str">
            <v>I(2O)b(i)       Restricted and Independent Feeder</v>
          </cell>
          <cell r="C30" t="str">
            <v>I(2O)b(i)       Restricted and Independent Feeder</v>
          </cell>
          <cell r="D30">
            <v>318750</v>
          </cell>
          <cell r="E30">
            <v>2500</v>
          </cell>
        </row>
        <row r="31">
          <cell r="A31" t="str">
            <v>HV-2</v>
          </cell>
          <cell r="B31" t="str">
            <v>I(2O)b(ii)      Restricted and Common Feeder</v>
          </cell>
          <cell r="C31" t="str">
            <v>I(2O)b(ii)      Restricted and Common Feeder</v>
          </cell>
          <cell r="D31">
            <v>1287454.8</v>
          </cell>
          <cell r="E31">
            <v>8337</v>
          </cell>
        </row>
      </sheetData>
      <sheetData sheetId="1" refreshError="1"/>
      <sheetData sheetId="2" refreshError="1"/>
      <sheetData sheetId="3"/>
      <sheetData sheetId="4">
        <row r="1">
          <cell r="B1">
            <v>0</v>
          </cell>
        </row>
      </sheetData>
      <sheetData sheetId="5"/>
      <sheetData sheetId="6"/>
      <sheetData sheetId="7">
        <row r="1">
          <cell r="B1">
            <v>0</v>
          </cell>
        </row>
      </sheetData>
      <sheetData sheetId="8"/>
      <sheetData sheetId="9"/>
      <sheetData sheetId="10">
        <row r="1">
          <cell r="B1">
            <v>0</v>
          </cell>
        </row>
      </sheetData>
      <sheetData sheetId="11"/>
      <sheetData sheetId="12"/>
      <sheetData sheetId="13"/>
      <sheetData sheetId="14"/>
      <sheetData sheetId="15"/>
      <sheetData sheetId="16"/>
      <sheetData sheetId="17"/>
      <sheetData sheetId="18"/>
      <sheetData sheetId="19">
        <row r="1">
          <cell r="A1" t="str">
            <v>CATEGORY</v>
          </cell>
        </row>
      </sheetData>
      <sheetData sheetId="20"/>
      <sheetData sheetId="2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xecutive Summary -Thermal"/>
      <sheetName val="MPEB Performance"/>
      <sheetName val="Stationwise Thermal &amp; Hydel Gen"/>
      <sheetName val="Fuel Oil &amp; Aux. Cons."/>
      <sheetName val="TWELVE"/>
      <sheetName val="UGEN"/>
      <sheetName val="Yearly Thermal"/>
      <sheetName val="Yearly Hydel"/>
      <sheetName val="GPUF9196"/>
      <sheetName val="MPSEB90-01MONTHLY GENPLF"/>
      <sheetName val="UNITWISE GEN &amp; FACTORS (S)"/>
      <sheetName val="GENPLF"/>
      <sheetName val="TPI"/>
      <sheetName val="TPI98-99"/>
      <sheetName val="TPI99-00"/>
      <sheetName val="TPI00-01"/>
      <sheetName val="TARGET9197"/>
      <sheetName val="TARGET 97-98"/>
      <sheetName val="TARGET 98-99"/>
      <sheetName val="TARGET 99-00"/>
      <sheetName val="TARGET 00-01"/>
      <sheetName val="Executive Summary _Thermal"/>
      <sheetName val="Stationwise Thermal _ Hydel Gen"/>
      <sheetName val="BREAKUP OF OIL"/>
      <sheetName val="C.S.GENERATION"/>
      <sheetName val="Coalmine"/>
    </sheetNames>
    <sheetDataSet>
      <sheetData sheetId="0" refreshError="1">
        <row r="4">
          <cell r="A4" t="str">
            <v/>
          </cell>
          <cell r="B4" t="str">
            <v>P A R T I C U L A R S</v>
          </cell>
          <cell r="C4" t="str">
            <v>MW</v>
          </cell>
          <cell r="D4" t="str">
            <v>91-92</v>
          </cell>
          <cell r="E4" t="str">
            <v>92-93</v>
          </cell>
          <cell r="F4" t="str">
            <v>93-94</v>
          </cell>
          <cell r="G4" t="str">
            <v>94-95</v>
          </cell>
          <cell r="H4" t="str">
            <v xml:space="preserve">95-96 </v>
          </cell>
          <cell r="I4" t="str">
            <v>MKwh</v>
          </cell>
          <cell r="J4" t="str">
            <v>%</v>
          </cell>
          <cell r="K4" t="str">
            <v>MW</v>
          </cell>
          <cell r="L4" t="str">
            <v>OP.STOCK</v>
          </cell>
          <cell r="M4" t="str">
            <v>RECIEPT</v>
          </cell>
          <cell r="N4" t="str">
            <v>MT</v>
          </cell>
          <cell r="O4" t="str">
            <v>Kg/kWH</v>
          </cell>
          <cell r="P4" t="str">
            <v>KL</v>
          </cell>
          <cell r="Q4" t="str">
            <v>ml/KWH</v>
          </cell>
        </row>
        <row r="5">
          <cell r="A5">
            <v>1</v>
          </cell>
          <cell r="B5" t="str">
            <v>Thermal  Generation (Including 100 % Satpura )</v>
          </cell>
          <cell r="C5" t="str">
            <v>MU</v>
          </cell>
          <cell r="D5">
            <v>11579.92</v>
          </cell>
          <cell r="E5">
            <v>12363.2</v>
          </cell>
          <cell r="F5">
            <v>13331.49</v>
          </cell>
          <cell r="G5">
            <v>14781.19868</v>
          </cell>
          <cell r="H5">
            <v>16071.35</v>
          </cell>
          <cell r="I5" t="str">
            <v/>
          </cell>
          <cell r="J5">
            <v>0</v>
          </cell>
          <cell r="K5">
            <v>57</v>
          </cell>
          <cell r="N5">
            <v>277748</v>
          </cell>
          <cell r="O5">
            <v>1.1912334877337452</v>
          </cell>
          <cell r="P5">
            <v>0</v>
          </cell>
          <cell r="Q5">
            <v>0</v>
          </cell>
        </row>
        <row r="6">
          <cell r="A6">
            <v>2</v>
          </cell>
          <cell r="B6" t="str">
            <v xml:space="preserve">Plan Target    </v>
          </cell>
          <cell r="C6" t="str">
            <v>MU</v>
          </cell>
          <cell r="D6">
            <v>13440</v>
          </cell>
          <cell r="E6">
            <v>13240</v>
          </cell>
          <cell r="F6">
            <v>14935</v>
          </cell>
          <cell r="G6">
            <v>14850</v>
          </cell>
          <cell r="H6">
            <v>16620</v>
          </cell>
          <cell r="I6" t="str">
            <v/>
          </cell>
          <cell r="J6">
            <v>0</v>
          </cell>
          <cell r="K6">
            <v>60</v>
          </cell>
          <cell r="N6">
            <v>71743</v>
          </cell>
          <cell r="O6">
            <v>1.1081711461229535</v>
          </cell>
          <cell r="P6">
            <v>0</v>
          </cell>
          <cell r="Q6">
            <v>0</v>
          </cell>
        </row>
        <row r="7">
          <cell r="A7">
            <v>3</v>
          </cell>
          <cell r="B7" t="str">
            <v>ACHIEVEMENT Percentage of ( 2 )</v>
          </cell>
          <cell r="C7" t="str">
            <v>%</v>
          </cell>
          <cell r="D7">
            <v>86.160119047619048</v>
          </cell>
          <cell r="E7">
            <v>93.377643504531719</v>
          </cell>
          <cell r="F7">
            <v>89.26340810177436</v>
          </cell>
          <cell r="G7">
            <v>99.53669144781145</v>
          </cell>
          <cell r="H7">
            <v>96.698856799037301</v>
          </cell>
          <cell r="I7" t="str">
            <v/>
          </cell>
          <cell r="J7">
            <v>0</v>
          </cell>
          <cell r="K7">
            <v>160</v>
          </cell>
          <cell r="N7">
            <v>588701</v>
          </cell>
          <cell r="O7">
            <v>0.93894701585377527</v>
          </cell>
          <cell r="P7">
            <v>7154</v>
          </cell>
          <cell r="Q7">
            <v>11.410252320648187</v>
          </cell>
        </row>
        <row r="8">
          <cell r="A8">
            <v>4</v>
          </cell>
          <cell r="B8" t="str">
            <v>Plant    Utilisation    Factor            **</v>
          </cell>
          <cell r="C8" t="str">
            <v>%</v>
          </cell>
          <cell r="D8">
            <v>49.14</v>
          </cell>
          <cell r="E8">
            <v>52.6</v>
          </cell>
          <cell r="F8">
            <v>56.03</v>
          </cell>
          <cell r="G8">
            <v>58.1673864745838</v>
          </cell>
          <cell r="H8">
            <v>59.2</v>
          </cell>
          <cell r="I8">
            <v>119</v>
          </cell>
          <cell r="J8">
            <v>11.529331976941336</v>
          </cell>
          <cell r="K8">
            <v>200</v>
          </cell>
          <cell r="N8">
            <v>983703</v>
          </cell>
          <cell r="O8">
            <v>0.95306205493387575</v>
          </cell>
          <cell r="P8">
            <v>4674</v>
          </cell>
          <cell r="Q8">
            <v>4.5284115680860335</v>
          </cell>
        </row>
        <row r="9">
          <cell r="A9">
            <v>5</v>
          </cell>
          <cell r="B9" t="str">
            <v>Plant    Availibility   Factor              **</v>
          </cell>
          <cell r="C9" t="str">
            <v>%</v>
          </cell>
          <cell r="D9">
            <v>66.92</v>
          </cell>
          <cell r="E9">
            <v>71.400000000000006</v>
          </cell>
          <cell r="F9">
            <v>72.040000000000006</v>
          </cell>
          <cell r="G9">
            <v>75.44</v>
          </cell>
          <cell r="H9">
            <v>75.3</v>
          </cell>
          <cell r="I9">
            <v>126</v>
          </cell>
          <cell r="J9">
            <v>12.357181385769627</v>
          </cell>
          <cell r="K9">
            <v>176</v>
          </cell>
          <cell r="N9">
            <v>985516</v>
          </cell>
          <cell r="O9">
            <v>0.9665238071887412</v>
          </cell>
          <cell r="P9">
            <v>4737</v>
          </cell>
          <cell r="Q9">
            <v>4.6457117638405334</v>
          </cell>
        </row>
        <row r="10">
          <cell r="A10">
            <v>6</v>
          </cell>
          <cell r="B10" t="str">
            <v>Partial  Unavailability Factor         **</v>
          </cell>
          <cell r="C10" t="str">
            <v>%</v>
          </cell>
          <cell r="D10">
            <v>17.78</v>
          </cell>
          <cell r="E10">
            <v>18.8</v>
          </cell>
          <cell r="F10">
            <v>16</v>
          </cell>
          <cell r="G10">
            <v>17.272613525416201</v>
          </cell>
          <cell r="H10">
            <v>16.16</v>
          </cell>
          <cell r="I10">
            <v>91.84</v>
          </cell>
          <cell r="J10">
            <v>14.733059548254619</v>
          </cell>
          <cell r="K10">
            <v>146</v>
          </cell>
          <cell r="N10">
            <v>626484</v>
          </cell>
          <cell r="O10">
            <v>1.0050115503080082</v>
          </cell>
          <cell r="P10">
            <v>6372</v>
          </cell>
          <cell r="Q10">
            <v>10.222022587268993</v>
          </cell>
        </row>
        <row r="11">
          <cell r="A11" t="str">
            <v>a</v>
          </cell>
          <cell r="B11" t="str">
            <v>Main Boiler</v>
          </cell>
          <cell r="C11" t="str">
            <v>%</v>
          </cell>
          <cell r="D11">
            <v>0</v>
          </cell>
          <cell r="E11">
            <v>0.38</v>
          </cell>
          <cell r="F11">
            <v>0.24</v>
          </cell>
          <cell r="G11">
            <v>0.25</v>
          </cell>
          <cell r="H11">
            <v>2.4</v>
          </cell>
          <cell r="I11">
            <v>104.13</v>
          </cell>
          <cell r="J11">
            <v>14.347718253968255</v>
          </cell>
          <cell r="K11">
            <v>192</v>
          </cell>
          <cell r="N11">
            <v>745282</v>
          </cell>
          <cell r="O11">
            <v>1.0268986992945326</v>
          </cell>
          <cell r="P11">
            <v>7889</v>
          </cell>
          <cell r="Q11">
            <v>10.869984567901234</v>
          </cell>
        </row>
        <row r="12">
          <cell r="A12" t="str">
            <v>b</v>
          </cell>
          <cell r="B12" t="str">
            <v>Boiler Auxiliaries(Mainly Mills)</v>
          </cell>
          <cell r="C12" t="str">
            <v>%</v>
          </cell>
          <cell r="D12">
            <v>2.1352047355439101</v>
          </cell>
          <cell r="E12">
            <v>0.82</v>
          </cell>
          <cell r="F12">
            <v>1.03</v>
          </cell>
          <cell r="G12">
            <v>0.57999999999999996</v>
          </cell>
          <cell r="H12">
            <v>5.0999999999999996</v>
          </cell>
          <cell r="I12">
            <v>102.85735</v>
          </cell>
          <cell r="J12">
            <v>14.163777196364638</v>
          </cell>
          <cell r="K12">
            <v>164</v>
          </cell>
          <cell r="N12">
            <v>747152</v>
          </cell>
          <cell r="O12">
            <v>1.0288515560451665</v>
          </cell>
          <cell r="P12">
            <v>6596.07</v>
          </cell>
          <cell r="Q12">
            <v>9.0829936656568435</v>
          </cell>
        </row>
        <row r="13">
          <cell r="A13" t="str">
            <v>c</v>
          </cell>
          <cell r="B13" t="str">
            <v>Turbine</v>
          </cell>
          <cell r="C13" t="str">
            <v>%</v>
          </cell>
          <cell r="D13">
            <v>0.30946718340726254</v>
          </cell>
          <cell r="E13">
            <v>1.1200000000000001</v>
          </cell>
          <cell r="F13">
            <v>1.37</v>
          </cell>
          <cell r="G13">
            <v>0.28000000000000003</v>
          </cell>
          <cell r="H13">
            <v>0.8</v>
          </cell>
          <cell r="I13">
            <v>111.1</v>
          </cell>
          <cell r="J13">
            <v>13.938025341864257</v>
          </cell>
          <cell r="K13">
            <v>182</v>
          </cell>
          <cell r="N13">
            <v>830584</v>
          </cell>
          <cell r="O13">
            <v>1.0420072763768662</v>
          </cell>
          <cell r="P13">
            <v>10237</v>
          </cell>
          <cell r="Q13">
            <v>12.842805168736669</v>
          </cell>
        </row>
        <row r="14">
          <cell r="A14" t="str">
            <v>d</v>
          </cell>
          <cell r="B14" t="str">
            <v>Turbine Auxiliaries</v>
          </cell>
          <cell r="C14" t="str">
            <v>%</v>
          </cell>
          <cell r="D14">
            <v>1.1834191455446403</v>
          </cell>
          <cell r="E14">
            <v>0.81</v>
          </cell>
          <cell r="F14">
            <v>0.54</v>
          </cell>
          <cell r="G14">
            <v>0.21</v>
          </cell>
          <cell r="H14">
            <v>0.6</v>
          </cell>
          <cell r="I14">
            <v>127</v>
          </cell>
          <cell r="J14">
            <v>12.480345911949685</v>
          </cell>
          <cell r="K14">
            <v>192</v>
          </cell>
          <cell r="N14">
            <v>1055897</v>
          </cell>
          <cell r="O14">
            <v>1.0376346305031448</v>
          </cell>
          <cell r="P14">
            <v>6774</v>
          </cell>
          <cell r="Q14">
            <v>6.6568396226415096</v>
          </cell>
        </row>
        <row r="15">
          <cell r="A15" t="str">
            <v>e</v>
          </cell>
          <cell r="B15" t="str">
            <v>Generator</v>
          </cell>
          <cell r="C15" t="str">
            <v>%</v>
          </cell>
          <cell r="D15">
            <v>0.23316136939653051</v>
          </cell>
          <cell r="E15">
            <v>0.36</v>
          </cell>
          <cell r="F15">
            <v>0.69</v>
          </cell>
          <cell r="G15">
            <v>0.93</v>
          </cell>
          <cell r="H15">
            <v>0.3</v>
          </cell>
          <cell r="I15">
            <v>128.80000000000001</v>
          </cell>
          <cell r="J15">
            <v>11.592115921159214</v>
          </cell>
          <cell r="K15">
            <v>196</v>
          </cell>
          <cell r="N15">
            <v>1098156</v>
          </cell>
          <cell r="O15">
            <v>0.98835028350283505</v>
          </cell>
          <cell r="P15">
            <v>6387</v>
          </cell>
          <cell r="Q15">
            <v>5.7483574835748366</v>
          </cell>
        </row>
        <row r="16">
          <cell r="A16" t="str">
            <v>f</v>
          </cell>
          <cell r="B16" t="str">
            <v>Electrical</v>
          </cell>
          <cell r="C16" t="str">
            <v>%</v>
          </cell>
          <cell r="D16">
            <v>0.46916617012716505</v>
          </cell>
          <cell r="E16">
            <v>0.28000000000000003</v>
          </cell>
          <cell r="F16">
            <v>0.28999999999999998</v>
          </cell>
          <cell r="G16">
            <v>1.78</v>
          </cell>
          <cell r="H16">
            <v>0.8</v>
          </cell>
          <cell r="I16">
            <v>132.66300000000001</v>
          </cell>
          <cell r="J16">
            <v>11.803283064193247</v>
          </cell>
          <cell r="K16">
            <v>190</v>
          </cell>
          <cell r="N16">
            <v>1049273</v>
          </cell>
          <cell r="O16">
            <v>0.93355843231460478</v>
          </cell>
          <cell r="P16">
            <v>5874</v>
          </cell>
          <cell r="Q16">
            <v>5.2262111303883625</v>
          </cell>
        </row>
        <row r="17">
          <cell r="A17" t="str">
            <v>g</v>
          </cell>
          <cell r="B17" t="str">
            <v>Coal related (Quality ,Quantity ,Handling ,wet coal)</v>
          </cell>
          <cell r="C17" t="str">
            <v>%</v>
          </cell>
          <cell r="D17">
            <v>3.0365300291812445</v>
          </cell>
          <cell r="E17">
            <v>0.33</v>
          </cell>
          <cell r="F17">
            <v>0.12</v>
          </cell>
          <cell r="G17">
            <v>0.47</v>
          </cell>
          <cell r="H17">
            <v>5.8</v>
          </cell>
          <cell r="I17">
            <v>98.7</v>
          </cell>
          <cell r="J17">
            <v>11.927636587753327</v>
          </cell>
          <cell r="K17">
            <v>188</v>
          </cell>
          <cell r="N17">
            <v>770211</v>
          </cell>
          <cell r="O17">
            <v>0.93077982815502303</v>
          </cell>
          <cell r="P17">
            <v>3594</v>
          </cell>
          <cell r="Q17">
            <v>4.3432549033825181</v>
          </cell>
        </row>
        <row r="18">
          <cell r="A18" t="str">
            <v>h</v>
          </cell>
          <cell r="B18" t="str">
            <v>Others</v>
          </cell>
          <cell r="C18" t="str">
            <v>%</v>
          </cell>
          <cell r="D18">
            <v>2.2070544258220908</v>
          </cell>
          <cell r="E18">
            <v>3.85</v>
          </cell>
          <cell r="F18">
            <v>1.23</v>
          </cell>
          <cell r="G18">
            <v>1</v>
          </cell>
          <cell r="H18">
            <v>0.5</v>
          </cell>
          <cell r="I18">
            <v>123.9</v>
          </cell>
          <cell r="J18">
            <v>12.5</v>
          </cell>
          <cell r="K18">
            <v>172</v>
          </cell>
          <cell r="N18">
            <v>945093</v>
          </cell>
          <cell r="O18">
            <v>0.95</v>
          </cell>
          <cell r="P18">
            <v>4874</v>
          </cell>
          <cell r="Q18">
            <v>4.9162800080693971</v>
          </cell>
        </row>
        <row r="19">
          <cell r="A19">
            <v>7</v>
          </cell>
          <cell r="B19" t="str">
            <v xml:space="preserve">Planned  Outage         Rate          </v>
          </cell>
          <cell r="C19" t="str">
            <v>MU</v>
          </cell>
          <cell r="D19">
            <v>3672.14</v>
          </cell>
          <cell r="E19">
            <v>3192.88</v>
          </cell>
          <cell r="F19">
            <v>3765.67</v>
          </cell>
          <cell r="G19">
            <v>2144.02</v>
          </cell>
          <cell r="H19">
            <v>3421.66</v>
          </cell>
          <cell r="I19">
            <v>107.73</v>
          </cell>
          <cell r="J19">
            <v>12.12</v>
          </cell>
          <cell r="K19">
            <v>180</v>
          </cell>
          <cell r="N19">
            <v>852784</v>
          </cell>
          <cell r="O19">
            <v>0.95899999999999996</v>
          </cell>
          <cell r="P19">
            <v>3494</v>
          </cell>
          <cell r="Q19">
            <v>3.93</v>
          </cell>
        </row>
        <row r="20">
          <cell r="A20" t="str">
            <v>a</v>
          </cell>
          <cell r="C20" t="str">
            <v>No</v>
          </cell>
          <cell r="D20">
            <v>18</v>
          </cell>
          <cell r="E20">
            <v>23</v>
          </cell>
          <cell r="F20">
            <v>20</v>
          </cell>
          <cell r="G20">
            <v>24</v>
          </cell>
          <cell r="H20">
            <v>23</v>
          </cell>
          <cell r="I20">
            <v>118.3586</v>
          </cell>
          <cell r="J20">
            <v>11.988607114621157</v>
          </cell>
          <cell r="K20">
            <v>185.2</v>
          </cell>
          <cell r="L20">
            <v>0</v>
          </cell>
          <cell r="M20">
            <v>0</v>
          </cell>
          <cell r="N20">
            <v>943103.4</v>
          </cell>
          <cell r="O20">
            <v>0.95233770879449242</v>
          </cell>
          <cell r="P20">
            <v>4844.6000000000004</v>
          </cell>
          <cell r="Q20">
            <v>4.832820705083023</v>
          </cell>
        </row>
        <row r="21">
          <cell r="A21" t="str">
            <v>b</v>
          </cell>
          <cell r="B21" t="str">
            <v xml:space="preserve">                                                       **</v>
          </cell>
          <cell r="C21" t="str">
            <v>%</v>
          </cell>
          <cell r="D21">
            <v>16</v>
          </cell>
          <cell r="E21">
            <v>13.59</v>
          </cell>
          <cell r="F21">
            <v>16.079999999999998</v>
          </cell>
          <cell r="G21">
            <v>12.209376208374712</v>
          </cell>
          <cell r="H21">
            <v>12.6</v>
          </cell>
          <cell r="I21" t="str">
            <v/>
          </cell>
          <cell r="J21">
            <v>0</v>
          </cell>
          <cell r="K21">
            <v>212</v>
          </cell>
          <cell r="N21">
            <v>978858</v>
          </cell>
          <cell r="O21">
            <v>0.9104724167759578</v>
          </cell>
          <cell r="P21">
            <v>19275</v>
          </cell>
          <cell r="Q21">
            <v>17.928398024388205</v>
          </cell>
        </row>
        <row r="22">
          <cell r="A22">
            <v>8</v>
          </cell>
          <cell r="B22" t="str">
            <v xml:space="preserve">Forced   Outage   </v>
          </cell>
          <cell r="C22" t="str">
            <v>MU</v>
          </cell>
          <cell r="D22">
            <v>4054.2</v>
          </cell>
          <cell r="E22">
            <v>3528.19</v>
          </cell>
          <cell r="F22">
            <v>2780.85</v>
          </cell>
          <cell r="G22">
            <v>3161.67</v>
          </cell>
          <cell r="H22">
            <v>3281.99</v>
          </cell>
          <cell r="I22">
            <v>114</v>
          </cell>
          <cell r="J22">
            <v>9.5494182393888369</v>
          </cell>
          <cell r="K22">
            <v>224</v>
          </cell>
          <cell r="N22">
            <v>1094158</v>
          </cell>
          <cell r="O22">
            <v>0.916541435260808</v>
          </cell>
          <cell r="P22">
            <v>18208</v>
          </cell>
          <cell r="Q22">
            <v>15.252263798490523</v>
          </cell>
        </row>
        <row r="23">
          <cell r="A23" t="str">
            <v>a</v>
          </cell>
          <cell r="B23" t="str">
            <v>90-91</v>
          </cell>
          <cell r="C23" t="str">
            <v>No</v>
          </cell>
          <cell r="D23">
            <v>838</v>
          </cell>
          <cell r="E23">
            <v>793</v>
          </cell>
          <cell r="F23">
            <v>756</v>
          </cell>
          <cell r="G23">
            <v>935</v>
          </cell>
          <cell r="H23">
            <v>1031</v>
          </cell>
          <cell r="I23">
            <v>113</v>
          </cell>
          <cell r="J23">
            <v>9.9372108975148166</v>
          </cell>
          <cell r="K23">
            <v>215</v>
          </cell>
          <cell r="N23">
            <v>1065421</v>
          </cell>
          <cell r="O23">
            <v>0.93693036917178185</v>
          </cell>
          <cell r="P23">
            <v>14929</v>
          </cell>
          <cell r="Q23">
            <v>13.128550574247672</v>
          </cell>
        </row>
        <row r="24">
          <cell r="A24" t="str">
            <v>b</v>
          </cell>
          <cell r="B24" t="str">
            <v xml:space="preserve">                                                      **</v>
          </cell>
          <cell r="C24" t="str">
            <v>%</v>
          </cell>
          <cell r="D24">
            <v>17.079999999999998</v>
          </cell>
          <cell r="E24">
            <v>15.01</v>
          </cell>
          <cell r="F24">
            <v>11.88</v>
          </cell>
          <cell r="G24">
            <v>12.35</v>
          </cell>
          <cell r="H24">
            <v>12.08</v>
          </cell>
          <cell r="I24">
            <v>93.49</v>
          </cell>
          <cell r="J24">
            <v>10.99106513049612</v>
          </cell>
          <cell r="K24">
            <v>218</v>
          </cell>
          <cell r="N24">
            <v>821535</v>
          </cell>
          <cell r="O24">
            <v>0.96583000235128147</v>
          </cell>
          <cell r="P24">
            <v>13865</v>
          </cell>
          <cell r="Q24">
            <v>16.300258640959321</v>
          </cell>
        </row>
        <row r="25">
          <cell r="A25" t="str">
            <v>c</v>
          </cell>
          <cell r="B25" t="str">
            <v>Boiler Tube Leakages</v>
          </cell>
          <cell r="C25" t="str">
            <v>MU</v>
          </cell>
          <cell r="D25">
            <v>1507</v>
          </cell>
          <cell r="E25">
            <v>1373.19</v>
          </cell>
          <cell r="F25">
            <v>1286</v>
          </cell>
          <cell r="G25">
            <v>1722</v>
          </cell>
          <cell r="H25">
            <v>2009.66</v>
          </cell>
          <cell r="I25">
            <v>93.94</v>
          </cell>
          <cell r="J25">
            <v>10.841941254544405</v>
          </cell>
          <cell r="K25">
            <v>220</v>
          </cell>
          <cell r="N25">
            <v>837244</v>
          </cell>
          <cell r="O25">
            <v>0.96629234231634831</v>
          </cell>
          <cell r="P25">
            <v>13463</v>
          </cell>
          <cell r="Q25">
            <v>15.538115298055283</v>
          </cell>
        </row>
        <row r="26">
          <cell r="A26" t="str">
            <v>d</v>
          </cell>
          <cell r="B26" t="str">
            <v>93-94</v>
          </cell>
          <cell r="C26" t="str">
            <v>No</v>
          </cell>
          <cell r="D26">
            <v>167</v>
          </cell>
          <cell r="E26">
            <v>188</v>
          </cell>
          <cell r="F26">
            <v>192</v>
          </cell>
          <cell r="G26">
            <v>240</v>
          </cell>
          <cell r="H26">
            <v>273</v>
          </cell>
          <cell r="I26">
            <v>106.832292</v>
          </cell>
          <cell r="J26">
            <v>10.580209698168929</v>
          </cell>
          <cell r="K26">
            <v>216</v>
          </cell>
          <cell r="N26">
            <v>1033657</v>
          </cell>
          <cell r="O26">
            <v>1.0236893369263482</v>
          </cell>
          <cell r="P26">
            <v>9864.48</v>
          </cell>
          <cell r="Q26">
            <v>9.7693557827434265</v>
          </cell>
        </row>
        <row r="27">
          <cell r="A27" t="str">
            <v>e</v>
          </cell>
          <cell r="B27" t="str">
            <v>94-95</v>
          </cell>
          <cell r="C27" t="str">
            <v>%</v>
          </cell>
          <cell r="D27">
            <v>6.3955985380519014</v>
          </cell>
          <cell r="E27">
            <v>5.829559290259148</v>
          </cell>
          <cell r="F27">
            <v>5.4781122578512509</v>
          </cell>
          <cell r="G27">
            <v>6.4055165111673595</v>
          </cell>
          <cell r="H27">
            <v>7.398106058932755</v>
          </cell>
          <cell r="I27">
            <v>121.3</v>
          </cell>
          <cell r="J27">
            <v>10.99728014505893</v>
          </cell>
          <cell r="K27">
            <v>217</v>
          </cell>
          <cell r="N27">
            <v>1127339</v>
          </cell>
          <cell r="O27">
            <v>1.0220661831368993</v>
          </cell>
          <cell r="P27">
            <v>19357</v>
          </cell>
          <cell r="Q27">
            <v>17.5494106980961</v>
          </cell>
        </row>
        <row r="28">
          <cell r="A28">
            <v>9</v>
          </cell>
          <cell r="B28" t="str">
            <v>Total          Coal           Consumption</v>
          </cell>
          <cell r="C28" t="str">
            <v>1000MT</v>
          </cell>
          <cell r="D28">
            <v>9628</v>
          </cell>
          <cell r="E28">
            <v>10365</v>
          </cell>
          <cell r="F28">
            <v>10889.111999999999</v>
          </cell>
          <cell r="G28">
            <v>12127.994971999999</v>
          </cell>
          <cell r="H28">
            <v>13030.226000000001</v>
          </cell>
          <cell r="I28">
            <v>119.5</v>
          </cell>
          <cell r="J28">
            <v>10.722296994167788</v>
          </cell>
          <cell r="K28">
            <v>214</v>
          </cell>
          <cell r="N28">
            <v>1148422</v>
          </cell>
          <cell r="O28">
            <v>1.0304369672498879</v>
          </cell>
          <cell r="P28">
            <v>9390</v>
          </cell>
          <cell r="Q28">
            <v>8.4253028263795429</v>
          </cell>
        </row>
        <row r="29">
          <cell r="A29">
            <v>10</v>
          </cell>
          <cell r="B29" t="str">
            <v xml:space="preserve">COST OF  Coal consumed @ Rs 800 /MT </v>
          </cell>
          <cell r="C29" t="str">
            <v>Cr Rs.</v>
          </cell>
          <cell r="D29">
            <v>770.24</v>
          </cell>
          <cell r="E29">
            <v>829.2</v>
          </cell>
          <cell r="F29">
            <v>871.12896000000001</v>
          </cell>
          <cell r="G29">
            <v>970.23959775999992</v>
          </cell>
          <cell r="H29">
            <v>1042.4180799999999</v>
          </cell>
          <cell r="I29">
            <v>130.69999999999999</v>
          </cell>
          <cell r="J29">
            <v>10.363967964475457</v>
          </cell>
          <cell r="K29">
            <v>217</v>
          </cell>
          <cell r="N29">
            <v>1215835</v>
          </cell>
          <cell r="O29">
            <v>0.96410673221790499</v>
          </cell>
          <cell r="P29">
            <v>7474</v>
          </cell>
          <cell r="Q29">
            <v>5.9265720402822932</v>
          </cell>
        </row>
        <row r="30">
          <cell r="A30">
            <v>11</v>
          </cell>
          <cell r="B30" t="str">
            <v>Specific    Coal           Consumption</v>
          </cell>
          <cell r="C30" t="str">
            <v>Kg/Kwh</v>
          </cell>
          <cell r="D30">
            <v>0.83</v>
          </cell>
          <cell r="E30">
            <v>0.8</v>
          </cell>
          <cell r="F30">
            <v>0.81679632209152919</v>
          </cell>
          <cell r="G30">
            <v>0.82050145151015585</v>
          </cell>
          <cell r="H30">
            <v>0.81</v>
          </cell>
          <cell r="I30">
            <v>139.19800000000001</v>
          </cell>
          <cell r="J30">
            <v>10.294415643003468</v>
          </cell>
          <cell r="K30">
            <v>213</v>
          </cell>
          <cell r="N30">
            <v>1152800</v>
          </cell>
          <cell r="O30">
            <v>0.85255552186485428</v>
          </cell>
          <cell r="P30">
            <v>6231</v>
          </cell>
          <cell r="Q30">
            <v>4.6081483837091488</v>
          </cell>
        </row>
        <row r="31">
          <cell r="A31">
            <v>12</v>
          </cell>
          <cell r="B31" t="str">
            <v>Total          Fuel Oil     Consumption</v>
          </cell>
          <cell r="C31" t="str">
            <v>1000KL</v>
          </cell>
          <cell r="D31">
            <v>147</v>
          </cell>
          <cell r="E31">
            <v>178</v>
          </cell>
          <cell r="F31">
            <v>144.66900000000001</v>
          </cell>
          <cell r="G31">
            <v>185.24459685843499</v>
          </cell>
          <cell r="H31">
            <v>124.101</v>
          </cell>
          <cell r="I31">
            <v>104.9</v>
          </cell>
          <cell r="J31">
            <v>10.818224944826023</v>
          </cell>
          <cell r="K31">
            <v>205</v>
          </cell>
          <cell r="N31">
            <v>842753</v>
          </cell>
          <cell r="O31">
            <v>0.86912216653259911</v>
          </cell>
          <cell r="P31">
            <v>4062</v>
          </cell>
          <cell r="Q31">
            <v>4.1890972093311056</v>
          </cell>
        </row>
        <row r="32">
          <cell r="A32">
            <v>13</v>
          </cell>
          <cell r="B32" t="str">
            <v>COST OF  Fuel oil consumed  @ Rs 7500 per MT</v>
          </cell>
          <cell r="C32" t="str">
            <v>Cr Rs.</v>
          </cell>
          <cell r="D32">
            <v>110.25</v>
          </cell>
          <cell r="E32">
            <v>133.5</v>
          </cell>
          <cell r="F32">
            <v>108.50174999999999</v>
          </cell>
          <cell r="G32">
            <v>138.93344764382627</v>
          </cell>
          <cell r="H32">
            <v>93.075749999999999</v>
          </cell>
          <cell r="I32">
            <v>136.1</v>
          </cell>
          <cell r="J32">
            <v>10.1</v>
          </cell>
          <cell r="K32">
            <v>208</v>
          </cell>
          <cell r="N32">
            <v>1212963</v>
          </cell>
          <cell r="O32">
            <v>0.9</v>
          </cell>
          <cell r="P32">
            <v>5019</v>
          </cell>
          <cell r="Q32">
            <v>3.72</v>
          </cell>
        </row>
        <row r="33">
          <cell r="A33">
            <v>14</v>
          </cell>
          <cell r="B33" t="str">
            <v xml:space="preserve">Specific    Fuel Oil      Consumption </v>
          </cell>
          <cell r="C33" t="str">
            <v>ml/Kwh</v>
          </cell>
          <cell r="D33">
            <v>12.72</v>
          </cell>
          <cell r="E33">
            <v>14.43</v>
          </cell>
          <cell r="F33">
            <v>10.851675244102497</v>
          </cell>
          <cell r="G33">
            <v>12.532447528026529</v>
          </cell>
          <cell r="H33">
            <v>7.72</v>
          </cell>
          <cell r="I33">
            <v>128.52000000000001</v>
          </cell>
          <cell r="J33">
            <v>9.93</v>
          </cell>
          <cell r="K33">
            <v>206</v>
          </cell>
          <cell r="N33">
            <v>1151942</v>
          </cell>
          <cell r="O33">
            <v>0.89</v>
          </cell>
          <cell r="P33">
            <v>5085</v>
          </cell>
          <cell r="Q33">
            <v>3.93</v>
          </cell>
        </row>
        <row r="34">
          <cell r="A34">
            <v>15</v>
          </cell>
          <cell r="B34" t="str">
            <v>Cost of  Fuels  per  Kwh  Generated</v>
          </cell>
          <cell r="C34" t="str">
            <v>Paise</v>
          </cell>
          <cell r="D34">
            <v>76.035931163600438</v>
          </cell>
          <cell r="E34">
            <v>77.868189465510554</v>
          </cell>
          <cell r="F34">
            <v>73.482462200399212</v>
          </cell>
          <cell r="G34">
            <v>75.039451766832357</v>
          </cell>
          <cell r="H34">
            <v>70.653294838330311</v>
          </cell>
          <cell r="I34">
            <v>127.8836</v>
          </cell>
          <cell r="J34">
            <v>10.301321710460989</v>
          </cell>
          <cell r="K34">
            <v>209.8</v>
          </cell>
          <cell r="L34">
            <v>0</v>
          </cell>
          <cell r="M34">
            <v>0</v>
          </cell>
          <cell r="N34">
            <v>1115258.6000000001</v>
          </cell>
          <cell r="O34">
            <v>0.89515688412307171</v>
          </cell>
          <cell r="P34">
            <v>5574.2</v>
          </cell>
          <cell r="Q34">
            <v>4.4747635266645087</v>
          </cell>
        </row>
        <row r="35">
          <cell r="A35">
            <v>16</v>
          </cell>
          <cell r="B35" t="str">
            <v>Thermal  Auxiliary Consumption   Total</v>
          </cell>
          <cell r="C35" t="str">
            <v>MU</v>
          </cell>
          <cell r="D35">
            <v>1235.3499999999999</v>
          </cell>
          <cell r="E35">
            <v>1288.0999999999999</v>
          </cell>
          <cell r="F35">
            <v>1394.5</v>
          </cell>
          <cell r="G35">
            <v>1558.7317929999999</v>
          </cell>
          <cell r="H35">
            <v>1648.2</v>
          </cell>
          <cell r="I35">
            <v>0</v>
          </cell>
          <cell r="J35">
            <v>0</v>
          </cell>
          <cell r="K35" t="str">
            <v/>
          </cell>
          <cell r="L35" t="str">
            <v/>
          </cell>
          <cell r="M35" t="str">
            <v/>
          </cell>
          <cell r="N35">
            <v>1845307</v>
          </cell>
          <cell r="O35">
            <v>0.95352383412995734</v>
          </cell>
          <cell r="P35">
            <v>26429</v>
          </cell>
          <cell r="Q35">
            <v>13.656633509882445</v>
          </cell>
        </row>
        <row r="36">
          <cell r="A36">
            <v>17</v>
          </cell>
          <cell r="B36" t="str">
            <v>Thermal  Auxiliary Consumption   Percentage</v>
          </cell>
          <cell r="C36" t="str">
            <v>%</v>
          </cell>
          <cell r="D36">
            <v>10.67</v>
          </cell>
          <cell r="E36">
            <v>10.4</v>
          </cell>
          <cell r="F36">
            <v>10.449094587326698</v>
          </cell>
          <cell r="G36">
            <v>10.545367982294113</v>
          </cell>
          <cell r="H36">
            <v>10.255516804748822</v>
          </cell>
          <cell r="I36">
            <v>233</v>
          </cell>
          <cell r="J36">
            <v>10.171652085843506</v>
          </cell>
          <cell r="K36" t="str">
            <v/>
          </cell>
          <cell r="L36">
            <v>126109</v>
          </cell>
          <cell r="M36">
            <v>2052076</v>
          </cell>
          <cell r="N36">
            <v>2149604</v>
          </cell>
          <cell r="O36">
            <v>0.93841304765397171</v>
          </cell>
          <cell r="P36">
            <v>22882</v>
          </cell>
          <cell r="Q36">
            <v>9.9891735205266574</v>
          </cell>
        </row>
        <row r="37">
          <cell r="A37">
            <v>18</v>
          </cell>
          <cell r="B37" t="str">
            <v>Cost of  Fuels  per  Kwh  sent out</v>
          </cell>
          <cell r="C37" t="str">
            <v>Paise</v>
          </cell>
          <cell r="D37">
            <v>85.116152725536196</v>
          </cell>
          <cell r="E37">
            <v>86.924723027331581</v>
          </cell>
          <cell r="F37">
            <v>82.066811650173122</v>
          </cell>
          <cell r="G37">
            <v>83.885484825402543</v>
          </cell>
          <cell r="H37">
            <v>78.727173328988457</v>
          </cell>
        </row>
        <row r="38">
          <cell r="A38" t="str">
            <v>Note :-</v>
          </cell>
          <cell r="B38" t="str">
            <v>91-92</v>
          </cell>
          <cell r="C38">
            <v>400</v>
          </cell>
          <cell r="D38">
            <v>2040</v>
          </cell>
          <cell r="E38">
            <v>1473.96</v>
          </cell>
          <cell r="F38">
            <v>72.252941176470586</v>
          </cell>
          <cell r="G38">
            <v>58.622000000000007</v>
          </cell>
          <cell r="H38">
            <v>41.950136612021858</v>
          </cell>
        </row>
        <row r="39">
          <cell r="A39">
            <v>1</v>
          </cell>
          <cell r="B39" t="str">
            <v>In 1994-95 &amp;1999-2000specific oil consumption is more due to stablisation of both units of Sanjay Gandhi thermal Power Station.</v>
          </cell>
          <cell r="C39">
            <v>400</v>
          </cell>
          <cell r="D39">
            <v>1940</v>
          </cell>
          <cell r="E39">
            <v>1592.21</v>
          </cell>
          <cell r="F39">
            <v>82.072680412371128</v>
          </cell>
          <cell r="G39">
            <v>60.6</v>
          </cell>
          <cell r="H39">
            <v>45.439783105022833</v>
          </cell>
        </row>
        <row r="40">
          <cell r="A40">
            <v>2</v>
          </cell>
          <cell r="B40" t="str">
            <v xml:space="preserve"> Heavy and unprcedented rains all over resulting in wet coal problems in thermal stations.</v>
          </cell>
          <cell r="C40">
            <v>400</v>
          </cell>
          <cell r="D40">
            <v>2050</v>
          </cell>
          <cell r="E40">
            <v>1735.9369999999999</v>
          </cell>
          <cell r="F40">
            <v>84.679853658536572</v>
          </cell>
          <cell r="G40">
            <v>64.925298630136979</v>
          </cell>
          <cell r="H40">
            <v>49.541581050228309</v>
          </cell>
        </row>
        <row r="41">
          <cell r="A41">
            <v>3</v>
          </cell>
          <cell r="B41" t="str">
            <v>Considering SGTPS # 1 wef :  01.01.95  , # 2 wef : 01.04.95 ,.# 3 w.e.f : 01.09.99&amp; # 4 w.e.f : 01.04.2000.</v>
          </cell>
          <cell r="C41">
            <v>400</v>
          </cell>
          <cell r="D41">
            <v>2000</v>
          </cell>
          <cell r="E41">
            <v>1900.1</v>
          </cell>
          <cell r="F41">
            <v>95.004999999999995</v>
          </cell>
          <cell r="G41">
            <v>72.78</v>
          </cell>
          <cell r="H41">
            <v>54.226598173515981</v>
          </cell>
        </row>
        <row r="42">
          <cell r="A42">
            <v>4</v>
          </cell>
          <cell r="B42" t="str">
            <v>Considering  Cost of Coal &amp; Fuel oil same for all the  years for comparision purpose .                                         .</v>
          </cell>
          <cell r="C42">
            <v>400</v>
          </cell>
          <cell r="D42">
            <v>2050</v>
          </cell>
          <cell r="E42">
            <v>2132.1</v>
          </cell>
          <cell r="F42">
            <v>104.00487804878048</v>
          </cell>
          <cell r="G42">
            <v>74</v>
          </cell>
          <cell r="H42">
            <v>60.681352459016395</v>
          </cell>
        </row>
        <row r="43">
          <cell r="A43">
            <v>5</v>
          </cell>
          <cell r="B43" t="str">
            <v>Totals  may  not  tally  due  to  rounding  off.</v>
          </cell>
          <cell r="C43">
            <v>400</v>
          </cell>
          <cell r="D43">
            <v>2100</v>
          </cell>
          <cell r="E43">
            <v>2372.1999999999998</v>
          </cell>
          <cell r="F43">
            <v>112.96190476190475</v>
          </cell>
          <cell r="G43">
            <v>79.72</v>
          </cell>
          <cell r="H43">
            <v>67.699771689497709</v>
          </cell>
        </row>
        <row r="44">
          <cell r="B44" t="str">
            <v>97-98</v>
          </cell>
          <cell r="C44">
            <v>400</v>
          </cell>
          <cell r="D44">
            <v>2050</v>
          </cell>
          <cell r="E44">
            <v>2476.12</v>
          </cell>
          <cell r="F44">
            <v>120.78634146341463</v>
          </cell>
          <cell r="G44">
            <v>83.44</v>
          </cell>
          <cell r="H44">
            <v>70.665525114155244</v>
          </cell>
        </row>
        <row r="45">
          <cell r="A45" t="str">
            <v>EXECUTIVE SUMMARY</v>
          </cell>
          <cell r="B45" t="str">
            <v>98-99</v>
          </cell>
          <cell r="C45">
            <v>400</v>
          </cell>
          <cell r="D45">
            <v>2100</v>
          </cell>
          <cell r="E45">
            <v>1797.15</v>
          </cell>
          <cell r="F45">
            <v>85.578571428571422</v>
          </cell>
          <cell r="G45">
            <v>59.9</v>
          </cell>
          <cell r="H45">
            <v>51.288527397260275</v>
          </cell>
        </row>
        <row r="46">
          <cell r="A46" t="str">
            <v>96-97 to 00-01</v>
          </cell>
          <cell r="B46" t="str">
            <v>99-00</v>
          </cell>
          <cell r="C46">
            <v>400</v>
          </cell>
          <cell r="D46">
            <v>1900</v>
          </cell>
          <cell r="E46">
            <v>2340.6999999999998</v>
          </cell>
          <cell r="F46">
            <v>123.19473684210524</v>
          </cell>
          <cell r="G46">
            <v>81.099999999999994</v>
          </cell>
          <cell r="H46">
            <v>66.599999999999994</v>
          </cell>
        </row>
        <row r="47">
          <cell r="A47" t="str">
            <v>THERMAL GENETRATION</v>
          </cell>
          <cell r="B47" t="str">
            <v>00-01</v>
          </cell>
          <cell r="C47">
            <v>400</v>
          </cell>
          <cell r="D47">
            <v>2000</v>
          </cell>
          <cell r="E47">
            <v>2182.83</v>
          </cell>
          <cell r="F47">
            <v>109.14149999999999</v>
          </cell>
          <cell r="G47">
            <v>74.38</v>
          </cell>
          <cell r="H47">
            <v>62.3</v>
          </cell>
        </row>
        <row r="48">
          <cell r="A48" t="str">
            <v/>
          </cell>
          <cell r="B48" t="str">
            <v>P A R T I C U L A R S</v>
          </cell>
          <cell r="D48" t="str">
            <v>96-97</v>
          </cell>
          <cell r="E48" t="str">
            <v>97-98</v>
          </cell>
          <cell r="F48" t="str">
            <v>98-99</v>
          </cell>
          <cell r="G48" t="str">
            <v>99-00</v>
          </cell>
          <cell r="H48" t="str">
            <v>00-01</v>
          </cell>
        </row>
        <row r="49">
          <cell r="A49">
            <v>1</v>
          </cell>
          <cell r="B49" t="str">
            <v>Thermal  Generation (Including 100 % Satpura )</v>
          </cell>
          <cell r="C49" t="str">
            <v>MU</v>
          </cell>
          <cell r="D49">
            <v>16866.97</v>
          </cell>
          <cell r="E49">
            <v>17966.7</v>
          </cell>
          <cell r="F49">
            <v>18471.39</v>
          </cell>
          <cell r="G49">
            <v>20146.419999999998</v>
          </cell>
          <cell r="H49">
            <v>20415.89</v>
          </cell>
        </row>
        <row r="50">
          <cell r="A50">
            <v>2</v>
          </cell>
          <cell r="B50" t="str">
            <v xml:space="preserve">Plan Target    </v>
          </cell>
          <cell r="C50" t="str">
            <v>MU</v>
          </cell>
          <cell r="D50">
            <v>16950</v>
          </cell>
          <cell r="E50">
            <v>17200</v>
          </cell>
          <cell r="F50">
            <v>17500</v>
          </cell>
          <cell r="G50">
            <v>19010</v>
          </cell>
          <cell r="H50">
            <v>21860</v>
          </cell>
        </row>
        <row r="51">
          <cell r="A51">
            <v>3</v>
          </cell>
          <cell r="B51" t="str">
            <v>ACHIEVEMENT Percentage of ( 2 )</v>
          </cell>
          <cell r="C51" t="str">
            <v>%</v>
          </cell>
          <cell r="D51">
            <v>99.510147492625364</v>
          </cell>
          <cell r="E51">
            <v>104.45755813953488</v>
          </cell>
          <cell r="F51">
            <v>105.5508</v>
          </cell>
          <cell r="G51">
            <v>105.97801157285637</v>
          </cell>
          <cell r="H51">
            <v>93.393824336688013</v>
          </cell>
        </row>
        <row r="52">
          <cell r="A52">
            <v>4</v>
          </cell>
          <cell r="B52" t="str">
            <v>Plant    Utilisation    Factor            **</v>
          </cell>
          <cell r="C52" t="str">
            <v>%</v>
          </cell>
          <cell r="D52">
            <v>62.26</v>
          </cell>
          <cell r="E52">
            <v>66.319999999999993</v>
          </cell>
          <cell r="F52">
            <v>68.180000000000007</v>
          </cell>
          <cell r="G52">
            <v>69.42</v>
          </cell>
          <cell r="H52">
            <v>66.349999999999994</v>
          </cell>
        </row>
        <row r="53">
          <cell r="A53">
            <v>5</v>
          </cell>
          <cell r="B53" t="str">
            <v>Plant    Availibility   Factor              **</v>
          </cell>
          <cell r="C53" t="str">
            <v>%</v>
          </cell>
          <cell r="D53">
            <v>74.900000000000006</v>
          </cell>
          <cell r="E53">
            <v>76.290000000000006</v>
          </cell>
          <cell r="F53">
            <v>77.22</v>
          </cell>
          <cell r="G53">
            <v>79.09</v>
          </cell>
          <cell r="H53">
            <v>77.67</v>
          </cell>
        </row>
        <row r="54">
          <cell r="A54">
            <v>6</v>
          </cell>
          <cell r="B54" t="str">
            <v>Partial  Unavailability Factor         **</v>
          </cell>
          <cell r="C54" t="str">
            <v>%</v>
          </cell>
          <cell r="D54">
            <v>12.64</v>
          </cell>
          <cell r="E54">
            <v>9.9700000000000006</v>
          </cell>
          <cell r="F54">
            <v>9.0399999999999991</v>
          </cell>
          <cell r="G54">
            <v>9.67</v>
          </cell>
          <cell r="H54">
            <v>11.32</v>
          </cell>
        </row>
        <row r="55">
          <cell r="A55" t="str">
            <v>a</v>
          </cell>
          <cell r="B55" t="str">
            <v>Main Boiler</v>
          </cell>
          <cell r="C55" t="str">
            <v>%</v>
          </cell>
          <cell r="D55">
            <v>1.4</v>
          </cell>
          <cell r="E55">
            <v>1.17</v>
          </cell>
          <cell r="F55">
            <v>1.91</v>
          </cell>
          <cell r="G55">
            <v>2.62</v>
          </cell>
          <cell r="H55">
            <v>4061.5740000000001</v>
          </cell>
        </row>
        <row r="56">
          <cell r="A56" t="str">
            <v>b</v>
          </cell>
          <cell r="B56" t="str">
            <v>Boiler Auxiliaries(Mainly Mills)</v>
          </cell>
          <cell r="C56" t="str">
            <v>%</v>
          </cell>
          <cell r="D56">
            <v>4.9000000000000004</v>
          </cell>
          <cell r="E56">
            <v>3.07</v>
          </cell>
          <cell r="F56">
            <v>1.57</v>
          </cell>
          <cell r="G56">
            <v>1.89</v>
          </cell>
          <cell r="H56">
            <v>25</v>
          </cell>
        </row>
        <row r="57">
          <cell r="A57" t="str">
            <v>c</v>
          </cell>
          <cell r="B57" t="str">
            <v>Turbine</v>
          </cell>
          <cell r="C57" t="str">
            <v>%</v>
          </cell>
          <cell r="D57">
            <v>1.1000000000000001</v>
          </cell>
          <cell r="E57">
            <v>0.98</v>
          </cell>
          <cell r="F57">
            <v>1.42</v>
          </cell>
          <cell r="G57">
            <v>1.06</v>
          </cell>
          <cell r="H57">
            <v>13.2</v>
          </cell>
        </row>
        <row r="58">
          <cell r="A58" t="str">
            <v>d</v>
          </cell>
          <cell r="B58" t="str">
            <v>Turbine Auxiliaries</v>
          </cell>
          <cell r="C58" t="str">
            <v>%</v>
          </cell>
          <cell r="D58">
            <v>0.9</v>
          </cell>
          <cell r="E58">
            <v>0.49</v>
          </cell>
          <cell r="F58">
            <v>0.42</v>
          </cell>
          <cell r="G58">
            <v>0.63</v>
          </cell>
          <cell r="H58">
            <v>2808.83</v>
          </cell>
        </row>
        <row r="59">
          <cell r="A59" t="str">
            <v>e</v>
          </cell>
          <cell r="B59" t="str">
            <v>Generator</v>
          </cell>
          <cell r="C59" t="str">
            <v>%</v>
          </cell>
          <cell r="D59">
            <v>0.3</v>
          </cell>
          <cell r="E59">
            <v>0.27</v>
          </cell>
          <cell r="F59">
            <v>0.2</v>
          </cell>
          <cell r="G59">
            <v>0.48</v>
          </cell>
          <cell r="H59">
            <v>669</v>
          </cell>
        </row>
        <row r="60">
          <cell r="A60" t="str">
            <v>f</v>
          </cell>
          <cell r="B60" t="str">
            <v>Electrical</v>
          </cell>
          <cell r="C60" t="str">
            <v>%</v>
          </cell>
          <cell r="D60">
            <v>0.8</v>
          </cell>
          <cell r="E60">
            <v>1.96</v>
          </cell>
          <cell r="F60">
            <v>2.1</v>
          </cell>
          <cell r="G60">
            <v>0.81</v>
          </cell>
          <cell r="H60">
            <v>9.1300000000000008</v>
          </cell>
        </row>
        <row r="61">
          <cell r="A61" t="str">
            <v>g</v>
          </cell>
          <cell r="B61" t="str">
            <v>Coal related (Quality ,Quantity ,Handling ,wet coal)</v>
          </cell>
          <cell r="C61" t="str">
            <v>%</v>
          </cell>
          <cell r="D61">
            <v>3.3</v>
          </cell>
          <cell r="E61">
            <v>2.4900000000000002</v>
          </cell>
          <cell r="F61">
            <v>1.19</v>
          </cell>
          <cell r="G61">
            <v>1.6</v>
          </cell>
          <cell r="H61">
            <v>1426.91</v>
          </cell>
        </row>
        <row r="62">
          <cell r="A62" t="str">
            <v>h</v>
          </cell>
          <cell r="B62" t="str">
            <v>Others</v>
          </cell>
          <cell r="C62" t="str">
            <v>%</v>
          </cell>
          <cell r="D62">
            <v>0.1</v>
          </cell>
          <cell r="E62">
            <v>0</v>
          </cell>
          <cell r="F62">
            <v>0</v>
          </cell>
          <cell r="G62">
            <v>0.2</v>
          </cell>
          <cell r="H62">
            <v>157</v>
          </cell>
        </row>
        <row r="63">
          <cell r="A63">
            <v>7</v>
          </cell>
          <cell r="B63" t="str">
            <v xml:space="preserve">Planned  Outage         Rate          </v>
          </cell>
          <cell r="C63" t="str">
            <v>MU</v>
          </cell>
          <cell r="D63">
            <v>4231.29</v>
          </cell>
          <cell r="E63">
            <v>3432.3410099999996</v>
          </cell>
          <cell r="F63">
            <v>3544</v>
          </cell>
          <cell r="G63">
            <v>3784.7</v>
          </cell>
          <cell r="H63">
            <v>4061.5740000000001</v>
          </cell>
        </row>
        <row r="64">
          <cell r="A64" t="str">
            <v>a</v>
          </cell>
          <cell r="B64" t="str">
            <v>99-00</v>
          </cell>
          <cell r="C64" t="str">
            <v>No</v>
          </cell>
          <cell r="D64">
            <v>24</v>
          </cell>
          <cell r="E64">
            <v>24</v>
          </cell>
          <cell r="F64">
            <v>20</v>
          </cell>
          <cell r="G64">
            <v>24</v>
          </cell>
          <cell r="H64">
            <v>24</v>
          </cell>
        </row>
        <row r="65">
          <cell r="A65" t="str">
            <v>b</v>
          </cell>
          <cell r="B65" t="str">
            <v xml:space="preserve">                                                       **</v>
          </cell>
          <cell r="C65" t="str">
            <v>%</v>
          </cell>
          <cell r="D65">
            <v>15.62</v>
          </cell>
          <cell r="E65">
            <v>12.67</v>
          </cell>
          <cell r="F65">
            <v>13.08</v>
          </cell>
          <cell r="G65">
            <v>13.05</v>
          </cell>
          <cell r="H65">
            <v>13.2</v>
          </cell>
        </row>
        <row r="66">
          <cell r="A66">
            <v>8</v>
          </cell>
          <cell r="B66" t="str">
            <v xml:space="preserve">Forced   Outage   </v>
          </cell>
          <cell r="C66" t="str">
            <v>MU</v>
          </cell>
          <cell r="D66">
            <v>2568.61</v>
          </cell>
          <cell r="E66">
            <v>2988.0600899999995</v>
          </cell>
          <cell r="F66">
            <v>2626.63</v>
          </cell>
          <cell r="G66">
            <v>2200.5</v>
          </cell>
          <cell r="H66">
            <v>4061.5740000000001</v>
          </cell>
        </row>
        <row r="67">
          <cell r="A67" t="str">
            <v>a</v>
          </cell>
          <cell r="B67" t="str">
            <v>88-89</v>
          </cell>
          <cell r="C67" t="str">
            <v>No</v>
          </cell>
          <cell r="D67">
            <v>679</v>
          </cell>
          <cell r="E67">
            <v>662</v>
          </cell>
          <cell r="F67">
            <v>618</v>
          </cell>
          <cell r="G67">
            <v>570</v>
          </cell>
          <cell r="H67">
            <v>669</v>
          </cell>
        </row>
        <row r="68">
          <cell r="A68" t="str">
            <v>b</v>
          </cell>
          <cell r="B68" t="str">
            <v xml:space="preserve">                                                      **</v>
          </cell>
          <cell r="C68" t="str">
            <v>%</v>
          </cell>
          <cell r="D68">
            <v>9.48</v>
          </cell>
          <cell r="E68">
            <v>11.03</v>
          </cell>
          <cell r="F68">
            <v>9.69</v>
          </cell>
          <cell r="G68">
            <v>7.84</v>
          </cell>
          <cell r="H68">
            <v>9.1300000000000008</v>
          </cell>
        </row>
        <row r="69">
          <cell r="A69" t="str">
            <v>c</v>
          </cell>
          <cell r="B69" t="str">
            <v>Boiler Tube Leakages</v>
          </cell>
          <cell r="C69" t="str">
            <v>MU</v>
          </cell>
          <cell r="D69">
            <v>1719</v>
          </cell>
          <cell r="E69">
            <v>1560.40128</v>
          </cell>
          <cell r="F69">
            <v>1408.83</v>
          </cell>
          <cell r="G69">
            <v>1466.97</v>
          </cell>
          <cell r="H69">
            <v>1426.91</v>
          </cell>
        </row>
        <row r="70">
          <cell r="A70" t="str">
            <v>d</v>
          </cell>
          <cell r="B70" t="str">
            <v>91-92</v>
          </cell>
          <cell r="C70" t="str">
            <v>No</v>
          </cell>
          <cell r="D70">
            <v>185</v>
          </cell>
          <cell r="E70">
            <v>197</v>
          </cell>
          <cell r="F70">
            <v>191</v>
          </cell>
          <cell r="G70">
            <v>184</v>
          </cell>
          <cell r="H70">
            <v>157</v>
          </cell>
        </row>
        <row r="71">
          <cell r="A71" t="str">
            <v>e</v>
          </cell>
          <cell r="B71" t="str">
            <v>92-93</v>
          </cell>
          <cell r="C71" t="str">
            <v>%</v>
          </cell>
          <cell r="D71">
            <v>6.34</v>
          </cell>
          <cell r="E71">
            <v>5.76</v>
          </cell>
          <cell r="F71">
            <v>5.2</v>
          </cell>
          <cell r="G71">
            <v>5.4</v>
          </cell>
          <cell r="H71">
            <v>4.6399999999999997</v>
          </cell>
        </row>
        <row r="72">
          <cell r="A72">
            <v>9</v>
          </cell>
          <cell r="B72" t="str">
            <v>Total          Coal           Consumption</v>
          </cell>
          <cell r="C72" t="str">
            <v>1000MT</v>
          </cell>
          <cell r="D72">
            <v>13482.3</v>
          </cell>
          <cell r="E72">
            <v>14265.226000000001</v>
          </cell>
          <cell r="F72">
            <v>14547.769</v>
          </cell>
          <cell r="G72">
            <v>15648.859</v>
          </cell>
          <cell r="H72">
            <v>16020.288</v>
          </cell>
        </row>
        <row r="73">
          <cell r="A73">
            <v>10</v>
          </cell>
          <cell r="B73" t="str">
            <v xml:space="preserve">COST OF  Coal consumed @ Rs 800 /MT </v>
          </cell>
          <cell r="C73" t="str">
            <v>Cr Rs.</v>
          </cell>
          <cell r="D73">
            <v>1078.5840000000001</v>
          </cell>
          <cell r="E73">
            <v>1141.2180800000001</v>
          </cell>
          <cell r="F73">
            <v>1163.82152</v>
          </cell>
          <cell r="G73">
            <v>1251.9087200000001</v>
          </cell>
          <cell r="H73">
            <v>1281.6230399999999</v>
          </cell>
        </row>
        <row r="74">
          <cell r="A74">
            <v>11</v>
          </cell>
          <cell r="B74" t="str">
            <v>Specific    Coal           Consumption</v>
          </cell>
          <cell r="C74" t="str">
            <v>Kg/Kwh</v>
          </cell>
          <cell r="D74">
            <v>0.8</v>
          </cell>
          <cell r="E74">
            <v>0.79</v>
          </cell>
          <cell r="F74">
            <v>0.79</v>
          </cell>
          <cell r="G74">
            <v>0.78</v>
          </cell>
          <cell r="H74">
            <v>0.78</v>
          </cell>
        </row>
        <row r="75">
          <cell r="A75">
            <v>12</v>
          </cell>
          <cell r="B75" t="str">
            <v>Total          Fuel Oil     Consumption</v>
          </cell>
          <cell r="C75" t="str">
            <v>1000KL</v>
          </cell>
          <cell r="D75">
            <v>86.83</v>
          </cell>
          <cell r="E75">
            <v>66.355000000000004</v>
          </cell>
          <cell r="F75">
            <v>51.347000000000001</v>
          </cell>
          <cell r="G75">
            <v>58.731999999999999</v>
          </cell>
          <cell r="H75">
            <v>65.579260000000005</v>
          </cell>
        </row>
        <row r="76">
          <cell r="A76">
            <v>13</v>
          </cell>
          <cell r="B76" t="str">
            <v>COST OF  Fuel oil consumed  @ Rs 7500 per MT</v>
          </cell>
          <cell r="C76" t="str">
            <v>Cr Rs.</v>
          </cell>
          <cell r="D76">
            <v>65.122500000000002</v>
          </cell>
          <cell r="E76">
            <v>49.766250000000007</v>
          </cell>
          <cell r="F76">
            <v>38.510250000000006</v>
          </cell>
          <cell r="G76">
            <v>44.048999999999999</v>
          </cell>
          <cell r="H76">
            <v>49.184445000000004</v>
          </cell>
        </row>
        <row r="77">
          <cell r="A77">
            <v>14</v>
          </cell>
          <cell r="B77" t="str">
            <v xml:space="preserve">Specific    Fuel Oil      Consumption </v>
          </cell>
          <cell r="C77" t="str">
            <v>ml/Kwh</v>
          </cell>
          <cell r="D77">
            <v>5.15</v>
          </cell>
          <cell r="E77">
            <v>3.69</v>
          </cell>
          <cell r="F77">
            <v>2.78</v>
          </cell>
          <cell r="G77">
            <v>2.29</v>
          </cell>
          <cell r="H77">
            <v>3.22</v>
          </cell>
        </row>
        <row r="78">
          <cell r="A78">
            <v>15</v>
          </cell>
          <cell r="B78" t="str">
            <v>Cost of  Fuels  per  Kwh  Generated</v>
          </cell>
          <cell r="C78" t="str">
            <v>Paise</v>
          </cell>
          <cell r="D78">
            <v>67.807466308412231</v>
          </cell>
          <cell r="E78">
            <v>66.288429706067333</v>
          </cell>
          <cell r="F78">
            <v>65.091569719441793</v>
          </cell>
          <cell r="G78">
            <v>64.326948410685389</v>
          </cell>
          <cell r="H78">
            <v>65.184887114889449</v>
          </cell>
        </row>
        <row r="79">
          <cell r="A79">
            <v>16</v>
          </cell>
          <cell r="B79" t="str">
            <v>Thermal  Auxiliary Consumption   Total</v>
          </cell>
          <cell r="C79" t="str">
            <v>MU</v>
          </cell>
          <cell r="D79">
            <v>1650.79</v>
          </cell>
          <cell r="E79">
            <v>1766.22</v>
          </cell>
          <cell r="F79">
            <v>1783.99</v>
          </cell>
          <cell r="G79">
            <v>1952.78</v>
          </cell>
          <cell r="H79">
            <v>1982.05</v>
          </cell>
        </row>
        <row r="80">
          <cell r="A80">
            <v>17</v>
          </cell>
          <cell r="B80" t="str">
            <v>Thermal  Auxiliary Consumption   Percentage</v>
          </cell>
          <cell r="C80" t="str">
            <v>%</v>
          </cell>
          <cell r="D80">
            <v>9.7871164767590138</v>
          </cell>
          <cell r="E80">
            <v>9.8305197949539984</v>
          </cell>
          <cell r="F80">
            <v>9.66</v>
          </cell>
          <cell r="G80">
            <v>9.69</v>
          </cell>
          <cell r="H80">
            <v>9.7100000000000009</v>
          </cell>
        </row>
        <row r="81">
          <cell r="A81">
            <v>18</v>
          </cell>
          <cell r="B81" t="str">
            <v>Cost of  Fuels  per  Kwh  sent out</v>
          </cell>
          <cell r="C81" t="str">
            <v>Paise</v>
          </cell>
          <cell r="D81">
            <v>75.163838755850691</v>
          </cell>
          <cell r="E81">
            <v>73.515373001293781</v>
          </cell>
          <cell r="F81">
            <v>72.050275657082594</v>
          </cell>
          <cell r="G81">
            <v>71.231359969747686</v>
          </cell>
          <cell r="H81">
            <v>72.193720082196648</v>
          </cell>
        </row>
        <row r="82">
          <cell r="A82" t="str">
            <v>Note :-</v>
          </cell>
          <cell r="B82" t="str">
            <v>89-90</v>
          </cell>
          <cell r="C82">
            <v>840</v>
          </cell>
          <cell r="D82">
            <v>3560</v>
          </cell>
          <cell r="E82">
            <v>4053.42</v>
          </cell>
          <cell r="F82">
            <v>113.86011235955056</v>
          </cell>
          <cell r="G82">
            <v>63.195</v>
          </cell>
          <cell r="H82">
            <v>55.085616438356162</v>
          </cell>
        </row>
        <row r="83">
          <cell r="A83">
            <v>1</v>
          </cell>
          <cell r="B83" t="str">
            <v>In 1994-95 &amp;1999-2000specific oil consumption is more due to stablisation of both units of Sanjay Gandhi thermal Power Station.</v>
          </cell>
          <cell r="C83">
            <v>840</v>
          </cell>
          <cell r="D83">
            <v>4400</v>
          </cell>
          <cell r="E83">
            <v>5060.96</v>
          </cell>
          <cell r="F83">
            <v>115.02181818181818</v>
          </cell>
          <cell r="G83">
            <v>81.45</v>
          </cell>
          <cell r="H83">
            <v>68.777995216351385</v>
          </cell>
        </row>
        <row r="84">
          <cell r="A84">
            <v>2</v>
          </cell>
          <cell r="B84" t="str">
            <v xml:space="preserve"> Heavy and unprcedented rains all over resulting in wet coal problems in thermal stations.</v>
          </cell>
          <cell r="C84">
            <v>840</v>
          </cell>
          <cell r="D84">
            <v>4400</v>
          </cell>
          <cell r="E84">
            <v>4649.3999999999996</v>
          </cell>
          <cell r="F84" t="str">
            <v/>
          </cell>
          <cell r="G84">
            <v>78.054999999999993</v>
          </cell>
          <cell r="H84">
            <v>63.012295081967203</v>
          </cell>
        </row>
        <row r="85">
          <cell r="A85">
            <v>3</v>
          </cell>
          <cell r="B85" t="str">
            <v>Considering SGTPS # 1 wef :  01.01.95  , # 2 wef : 01.04.95 ,.# 3 w.e.f : 01.09.99&amp; # 4 w.e.f : 01.04.2000.</v>
          </cell>
          <cell r="C85">
            <v>840</v>
          </cell>
          <cell r="D85">
            <v>4800</v>
          </cell>
          <cell r="E85">
            <v>4853.41</v>
          </cell>
          <cell r="F85">
            <v>101.11270833333333</v>
          </cell>
          <cell r="G85">
            <v>79.78</v>
          </cell>
          <cell r="H85">
            <v>65.957409219395515</v>
          </cell>
        </row>
        <row r="86">
          <cell r="A86">
            <v>4</v>
          </cell>
          <cell r="B86" t="str">
            <v>Considering  Cost of Coal &amp; Fuel oil same for all the  years for comparision purpose .                                         .</v>
          </cell>
          <cell r="C86">
            <v>840</v>
          </cell>
          <cell r="D86">
            <v>5000</v>
          </cell>
          <cell r="E86" t="str">
            <v/>
          </cell>
          <cell r="F86">
            <v>98.800600000000017</v>
          </cell>
          <cell r="G86">
            <v>80.135999999999996</v>
          </cell>
          <cell r="H86">
            <v>67.134567297238533</v>
          </cell>
        </row>
        <row r="87">
          <cell r="A87">
            <v>5</v>
          </cell>
          <cell r="B87" t="str">
            <v>Totals  may  not  tally  due  to  rounding  off.</v>
          </cell>
          <cell r="C87">
            <v>840</v>
          </cell>
          <cell r="D87">
            <v>5000</v>
          </cell>
          <cell r="E87">
            <v>4455</v>
          </cell>
          <cell r="F87">
            <v>89.1</v>
          </cell>
          <cell r="G87">
            <v>72.3</v>
          </cell>
          <cell r="H87">
            <v>60.543052837573384</v>
          </cell>
        </row>
        <row r="88">
          <cell r="B88" t="str">
            <v>95-96</v>
          </cell>
          <cell r="C88">
            <v>840</v>
          </cell>
          <cell r="D88">
            <v>5050</v>
          </cell>
          <cell r="E88">
            <v>4660.8</v>
          </cell>
          <cell r="F88">
            <v>92.29306930693069</v>
          </cell>
          <cell r="G88">
            <v>73</v>
          </cell>
          <cell r="H88">
            <v>63.16679677335415</v>
          </cell>
        </row>
        <row r="89">
          <cell r="A89" t="str">
            <v>EXECUTIVE SUMMARY</v>
          </cell>
          <cell r="B89" t="str">
            <v>96-97</v>
          </cell>
          <cell r="C89">
            <v>840</v>
          </cell>
          <cell r="D89">
            <v>5100</v>
          </cell>
          <cell r="E89">
            <v>4913.1000000000004</v>
          </cell>
          <cell r="F89">
            <v>96.335294117647067</v>
          </cell>
          <cell r="G89">
            <v>76.599999999999994</v>
          </cell>
          <cell r="H89">
            <v>66.768590998043067</v>
          </cell>
        </row>
        <row r="90">
          <cell r="A90" t="str">
            <v>91-92 to 95-96</v>
          </cell>
          <cell r="B90" t="str">
            <v>97-98</v>
          </cell>
          <cell r="C90">
            <v>840</v>
          </cell>
          <cell r="D90">
            <v>5100</v>
          </cell>
          <cell r="E90">
            <v>5031.22</v>
          </cell>
          <cell r="F90">
            <v>98.651372549019612</v>
          </cell>
          <cell r="G90">
            <v>76.599999999999994</v>
          </cell>
          <cell r="H90">
            <v>68.373831267666887</v>
          </cell>
        </row>
        <row r="91">
          <cell r="A91" t="str">
            <v xml:space="preserve"> HYDEL GENETRATION</v>
          </cell>
          <cell r="B91" t="str">
            <v>98-99</v>
          </cell>
          <cell r="C91">
            <v>840</v>
          </cell>
          <cell r="D91">
            <v>5200</v>
          </cell>
          <cell r="E91">
            <v>5318.17</v>
          </cell>
          <cell r="F91">
            <v>102.27249999999999</v>
          </cell>
          <cell r="G91">
            <v>76.599999999999994</v>
          </cell>
          <cell r="H91">
            <v>72.273456186127419</v>
          </cell>
        </row>
        <row r="92">
          <cell r="A92" t="str">
            <v/>
          </cell>
          <cell r="B92" t="str">
            <v>P A R T I C U L A R S</v>
          </cell>
          <cell r="C92">
            <v>840</v>
          </cell>
          <cell r="D92" t="str">
            <v>91-92</v>
          </cell>
          <cell r="E92" t="str">
            <v>92-93</v>
          </cell>
          <cell r="F92" t="str">
            <v>93-94</v>
          </cell>
          <cell r="G92" t="str">
            <v>94-95</v>
          </cell>
          <cell r="H92" t="str">
            <v xml:space="preserve">95-96 </v>
          </cell>
        </row>
        <row r="93">
          <cell r="A93">
            <v>1</v>
          </cell>
          <cell r="B93" t="str">
            <v>Hydel Generation(G'sagar+Pench+Bargi+Tons+ B'pur+HB))</v>
          </cell>
          <cell r="C93" t="str">
            <v>MU</v>
          </cell>
          <cell r="D93">
            <v>1324.15</v>
          </cell>
          <cell r="E93">
            <v>1295.48</v>
          </cell>
          <cell r="F93">
            <v>1589.68</v>
          </cell>
          <cell r="G93">
            <v>2280.4742339999998</v>
          </cell>
          <cell r="H93">
            <v>2141.34</v>
          </cell>
        </row>
        <row r="94">
          <cell r="A94">
            <v>2</v>
          </cell>
          <cell r="B94" t="str">
            <v xml:space="preserve">Target (PLAN )   </v>
          </cell>
          <cell r="C94" t="str">
            <v>MU</v>
          </cell>
          <cell r="D94">
            <v>1771</v>
          </cell>
          <cell r="E94">
            <v>1870</v>
          </cell>
          <cell r="F94">
            <v>1870</v>
          </cell>
          <cell r="G94">
            <v>1965</v>
          </cell>
          <cell r="H94">
            <v>2035</v>
          </cell>
        </row>
        <row r="95">
          <cell r="A95">
            <v>3</v>
          </cell>
          <cell r="B95" t="str">
            <v>ACHIEVEMENT Percentage of ( 2 )</v>
          </cell>
          <cell r="C95" t="str">
            <v>%</v>
          </cell>
          <cell r="D95">
            <v>74.768492377188025</v>
          </cell>
          <cell r="E95">
            <v>69.277005347593587</v>
          </cell>
          <cell r="F95">
            <v>85.009625668449203</v>
          </cell>
          <cell r="G95">
            <v>116.05466839694657</v>
          </cell>
          <cell r="H95">
            <v>105.23</v>
          </cell>
        </row>
        <row r="96">
          <cell r="A96">
            <v>4</v>
          </cell>
          <cell r="B96" t="str">
            <v>Hydel Generation M.P.Share</v>
          </cell>
          <cell r="C96" t="str">
            <v>MU</v>
          </cell>
          <cell r="D96">
            <v>1498.64</v>
          </cell>
          <cell r="E96">
            <v>1511.19</v>
          </cell>
          <cell r="F96">
            <v>1658.26</v>
          </cell>
          <cell r="G96">
            <v>2415.3094620000002</v>
          </cell>
          <cell r="H96">
            <v>2253.15</v>
          </cell>
        </row>
        <row r="97">
          <cell r="A97">
            <v>5</v>
          </cell>
          <cell r="B97" t="str">
            <v xml:space="preserve">Target (PLAN )   </v>
          </cell>
          <cell r="C97" t="str">
            <v>MU</v>
          </cell>
          <cell r="D97">
            <v>1846</v>
          </cell>
          <cell r="E97">
            <v>1938</v>
          </cell>
          <cell r="F97">
            <v>1990</v>
          </cell>
          <cell r="G97">
            <v>1999.9666666666667</v>
          </cell>
          <cell r="H97">
            <v>2059.33</v>
          </cell>
        </row>
        <row r="98">
          <cell r="A98">
            <v>6</v>
          </cell>
          <cell r="B98" t="str">
            <v>ACHIEVEMENT Percentage of ( 5 )</v>
          </cell>
          <cell r="C98" t="str">
            <v>%</v>
          </cell>
          <cell r="D98">
            <v>81.183098591549296</v>
          </cell>
          <cell r="E98">
            <v>77.976780185758514</v>
          </cell>
          <cell r="F98">
            <v>83.32964824120603</v>
          </cell>
          <cell r="G98">
            <v>120.76748589143152</v>
          </cell>
          <cell r="H98">
            <v>109.41</v>
          </cell>
        </row>
        <row r="99">
          <cell r="A99">
            <v>7</v>
          </cell>
          <cell r="B99" t="str">
            <v xml:space="preserve">Reservoir Level at the end </v>
          </cell>
          <cell r="C99">
            <v>60</v>
          </cell>
          <cell r="D99">
            <v>300</v>
          </cell>
          <cell r="E99">
            <v>375.32</v>
          </cell>
          <cell r="F99">
            <v>125.10666666666667</v>
          </cell>
          <cell r="G99">
            <v>87.49</v>
          </cell>
          <cell r="H99">
            <v>71.407914764079152</v>
          </cell>
        </row>
        <row r="100">
          <cell r="A100" t="str">
            <v>a</v>
          </cell>
          <cell r="B100" t="str">
            <v>GANDHISAGAR     MDDL   1250.00 Ft</v>
          </cell>
          <cell r="C100" t="str">
            <v>FT</v>
          </cell>
          <cell r="D100">
            <v>1284.51</v>
          </cell>
          <cell r="E100">
            <v>1253.47</v>
          </cell>
          <cell r="F100">
            <v>1250.8900000000001</v>
          </cell>
          <cell r="G100">
            <v>1295.67</v>
          </cell>
          <cell r="H100">
            <v>1288.95</v>
          </cell>
        </row>
        <row r="101">
          <cell r="A101" t="str">
            <v/>
          </cell>
          <cell r="B101" t="str">
            <v>Energy   Contents   in   MKwh</v>
          </cell>
          <cell r="C101" t="str">
            <v>MU</v>
          </cell>
          <cell r="D101">
            <v>245</v>
          </cell>
          <cell r="E101">
            <v>14.5</v>
          </cell>
          <cell r="F101">
            <v>3.56</v>
          </cell>
          <cell r="G101">
            <v>408.4</v>
          </cell>
          <cell r="H101">
            <v>310</v>
          </cell>
        </row>
        <row r="102">
          <cell r="A102" t="str">
            <v>b</v>
          </cell>
          <cell r="B102" t="str">
            <v>PENCH           MDDL    464.50 M</v>
          </cell>
          <cell r="C102" t="str">
            <v>M</v>
          </cell>
          <cell r="D102">
            <v>464.42</v>
          </cell>
          <cell r="E102">
            <v>474.87</v>
          </cell>
          <cell r="F102">
            <v>483.64</v>
          </cell>
          <cell r="G102">
            <v>482.5</v>
          </cell>
          <cell r="H102">
            <v>472.9</v>
          </cell>
        </row>
        <row r="103">
          <cell r="A103" t="str">
            <v/>
          </cell>
          <cell r="B103" t="str">
            <v>Energy   Contents   in   MKwh</v>
          </cell>
          <cell r="C103" t="str">
            <v>MU</v>
          </cell>
          <cell r="D103">
            <v>2.5</v>
          </cell>
          <cell r="E103">
            <v>83</v>
          </cell>
          <cell r="F103">
            <v>222.16</v>
          </cell>
          <cell r="G103">
            <v>202</v>
          </cell>
          <cell r="H103">
            <v>63</v>
          </cell>
        </row>
        <row r="104">
          <cell r="A104" t="str">
            <v>c</v>
          </cell>
          <cell r="B104" t="str">
            <v>BARGI           MDDL    403.50 M</v>
          </cell>
          <cell r="C104" t="str">
            <v>M</v>
          </cell>
          <cell r="D104">
            <v>409</v>
          </cell>
          <cell r="E104">
            <v>414.4</v>
          </cell>
          <cell r="F104">
            <v>413.55</v>
          </cell>
          <cell r="G104">
            <v>418.15</v>
          </cell>
          <cell r="H104">
            <v>411.8</v>
          </cell>
        </row>
        <row r="105">
          <cell r="A105" t="str">
            <v/>
          </cell>
          <cell r="B105" t="str">
            <v>Energy   Contents   in   MKwh</v>
          </cell>
          <cell r="C105" t="str">
            <v>MU</v>
          </cell>
          <cell r="D105">
            <v>44</v>
          </cell>
          <cell r="E105">
            <v>113</v>
          </cell>
          <cell r="F105">
            <v>100.15</v>
          </cell>
          <cell r="G105">
            <v>192.75</v>
          </cell>
          <cell r="H105">
            <v>77</v>
          </cell>
        </row>
        <row r="106">
          <cell r="A106" t="str">
            <v>d</v>
          </cell>
          <cell r="B106" t="str">
            <v>TONS            MDDL    275.00 M</v>
          </cell>
          <cell r="C106" t="str">
            <v>M</v>
          </cell>
          <cell r="D106">
            <v>300</v>
          </cell>
          <cell r="E106">
            <v>294.39999999999998</v>
          </cell>
          <cell r="F106">
            <v>277.10000000000002</v>
          </cell>
          <cell r="G106">
            <v>277.3</v>
          </cell>
          <cell r="H106">
            <v>277.3</v>
          </cell>
        </row>
        <row r="107">
          <cell r="A107" t="str">
            <v/>
          </cell>
          <cell r="B107" t="str">
            <v>Energy   Contents   in   MKwh</v>
          </cell>
          <cell r="C107" t="str">
            <v>MU</v>
          </cell>
          <cell r="D107">
            <v>300</v>
          </cell>
          <cell r="E107">
            <v>258.89999999999998</v>
          </cell>
          <cell r="F107">
            <v>1.1279999999999999</v>
          </cell>
          <cell r="G107">
            <v>0</v>
          </cell>
          <cell r="H107">
            <v>0</v>
          </cell>
        </row>
        <row r="108">
          <cell r="A108" t="str">
            <v>e</v>
          </cell>
          <cell r="B108" t="str">
            <v>BIRSINGHPUR     MDDL    471.00 M</v>
          </cell>
          <cell r="C108" t="str">
            <v>M</v>
          </cell>
          <cell r="D108">
            <v>300</v>
          </cell>
          <cell r="E108">
            <v>251.97</v>
          </cell>
          <cell r="F108">
            <v>475.97</v>
          </cell>
          <cell r="G108">
            <v>475.1</v>
          </cell>
          <cell r="H108">
            <v>475.34</v>
          </cell>
        </row>
        <row r="109">
          <cell r="A109" t="str">
            <v/>
          </cell>
          <cell r="B109" t="str">
            <v>Energy   Contents   in   MKwh</v>
          </cell>
          <cell r="C109" t="str">
            <v>MU</v>
          </cell>
          <cell r="D109">
            <v>300</v>
          </cell>
          <cell r="E109">
            <v>202.17</v>
          </cell>
          <cell r="F109">
            <v>4.7477</v>
          </cell>
          <cell r="G109">
            <v>4.5209999999999999</v>
          </cell>
          <cell r="H109">
            <v>4.5</v>
          </cell>
        </row>
        <row r="110">
          <cell r="A110" t="str">
            <v>f</v>
          </cell>
          <cell r="B110" t="str">
            <v>HASDEO-BANGO    MDDL    329.79 M</v>
          </cell>
          <cell r="C110" t="str">
            <v>M</v>
          </cell>
          <cell r="D110">
            <v>250</v>
          </cell>
          <cell r="E110">
            <v>248.2</v>
          </cell>
          <cell r="F110" t="str">
            <v>N.A.</v>
          </cell>
          <cell r="G110">
            <v>353.12</v>
          </cell>
          <cell r="H110">
            <v>347.98</v>
          </cell>
        </row>
        <row r="111">
          <cell r="A111" t="str">
            <v/>
          </cell>
          <cell r="B111" t="str">
            <v>Energy   Contents   in   MKwh</v>
          </cell>
          <cell r="C111" t="str">
            <v>MU</v>
          </cell>
          <cell r="D111">
            <v>250</v>
          </cell>
          <cell r="E111">
            <v>180.96</v>
          </cell>
          <cell r="F111" t="str">
            <v>-</v>
          </cell>
          <cell r="G111">
            <v>152.76295999999999</v>
          </cell>
          <cell r="H111">
            <v>94</v>
          </cell>
        </row>
        <row r="112">
          <cell r="A112" t="str">
            <v>g</v>
          </cell>
          <cell r="B112" t="str">
            <v xml:space="preserve">RAJGHAT     MDDL    </v>
          </cell>
          <cell r="C112" t="str">
            <v>M</v>
          </cell>
          <cell r="D112">
            <v>280</v>
          </cell>
          <cell r="E112">
            <v>228.44</v>
          </cell>
          <cell r="F112" t="str">
            <v>N.A.</v>
          </cell>
          <cell r="G112">
            <v>353.12</v>
          </cell>
          <cell r="H112" t="str">
            <v/>
          </cell>
        </row>
        <row r="113">
          <cell r="A113" t="str">
            <v/>
          </cell>
          <cell r="B113" t="str">
            <v>Energy   Contents   in   MKwh</v>
          </cell>
          <cell r="C113" t="str">
            <v>MU</v>
          </cell>
          <cell r="D113">
            <v>1250</v>
          </cell>
          <cell r="E113">
            <v>1209.6600000000001</v>
          </cell>
          <cell r="F113" t="str">
            <v>-</v>
          </cell>
          <cell r="G113">
            <v>152.76295999999999</v>
          </cell>
          <cell r="H113" t="str">
            <v/>
          </cell>
        </row>
        <row r="114">
          <cell r="A114" t="str">
            <v/>
          </cell>
          <cell r="B114" t="str">
            <v>M.P.E.B. GENERATION  AS PER SHARE</v>
          </cell>
          <cell r="C114">
            <v>240</v>
          </cell>
          <cell r="D114">
            <v>1310</v>
          </cell>
          <cell r="E114">
            <v>988.66</v>
          </cell>
          <cell r="F114">
            <v>75.470229007633591</v>
          </cell>
          <cell r="G114">
            <v>69.31</v>
          </cell>
          <cell r="H114">
            <v>47.025304414003045</v>
          </cell>
        </row>
        <row r="115">
          <cell r="A115">
            <v>1</v>
          </cell>
          <cell r="B115" t="str">
            <v>THERMAL  ( Excl. 40% Satpura I)</v>
          </cell>
          <cell r="C115" t="str">
            <v>MU</v>
          </cell>
          <cell r="D115">
            <v>11025.74</v>
          </cell>
          <cell r="E115">
            <v>11747.67</v>
          </cell>
          <cell r="F115">
            <v>12723.74</v>
          </cell>
          <cell r="G115">
            <v>14182.079879999999</v>
          </cell>
          <cell r="H115">
            <v>15345.74</v>
          </cell>
        </row>
        <row r="116">
          <cell r="A116">
            <v>2</v>
          </cell>
          <cell r="B116" t="str">
            <v>HYDEL    ( Excl. 50 % Chambal &amp; 1/3 Pench )</v>
          </cell>
          <cell r="C116" t="str">
            <v>MU</v>
          </cell>
          <cell r="D116">
            <v>1498.64</v>
          </cell>
          <cell r="E116">
            <v>1511.49</v>
          </cell>
          <cell r="F116">
            <v>1658.26</v>
          </cell>
          <cell r="G116">
            <v>2415.3094620000002</v>
          </cell>
          <cell r="H116">
            <v>2253.15</v>
          </cell>
        </row>
        <row r="117">
          <cell r="A117">
            <v>3</v>
          </cell>
          <cell r="B117" t="str">
            <v>TOTAL</v>
          </cell>
          <cell r="C117" t="str">
            <v>MU</v>
          </cell>
          <cell r="D117">
            <v>12524.38</v>
          </cell>
          <cell r="E117">
            <v>13259.16</v>
          </cell>
          <cell r="F117">
            <v>14382</v>
          </cell>
          <cell r="G117">
            <v>16597.389341999999</v>
          </cell>
          <cell r="H117">
            <v>17598.88</v>
          </cell>
        </row>
        <row r="118">
          <cell r="A118" t="str">
            <v>Note :-</v>
          </cell>
          <cell r="B118" t="str">
            <v>1.Heavy and good rains resulted in more secondary generation in Hydel Stations in Year 1994-95</v>
          </cell>
          <cell r="C118">
            <v>240</v>
          </cell>
          <cell r="D118">
            <v>1120</v>
          </cell>
          <cell r="E118">
            <v>1070.5160000000001</v>
          </cell>
          <cell r="F118">
            <v>95.581785714285715</v>
          </cell>
          <cell r="G118">
            <v>70.069999999999993</v>
          </cell>
          <cell r="H118">
            <v>50.918759512937605</v>
          </cell>
        </row>
        <row r="119">
          <cell r="A119" t="str">
            <v>Note :-</v>
          </cell>
          <cell r="B119" t="str">
            <v>2.Intermittent rains practically every month resulted in building up level and non utilisation of water due to lack of demand in 1997-98.</v>
          </cell>
          <cell r="C119">
            <v>240</v>
          </cell>
          <cell r="D119">
            <v>1100</v>
          </cell>
          <cell r="E119">
            <v>1122.9000000000001</v>
          </cell>
          <cell r="F119">
            <v>102.08181818181819</v>
          </cell>
          <cell r="G119">
            <v>76.099999999999994</v>
          </cell>
          <cell r="H119">
            <v>53.410388127853885</v>
          </cell>
        </row>
        <row r="120">
          <cell r="A120" t="str">
            <v>EXECUTIVE SUMMARY</v>
          </cell>
          <cell r="B120" t="str">
            <v>95-96</v>
          </cell>
          <cell r="C120">
            <v>240</v>
          </cell>
          <cell r="D120">
            <v>1150</v>
          </cell>
          <cell r="E120">
            <v>958</v>
          </cell>
          <cell r="F120">
            <v>83.304347826086953</v>
          </cell>
          <cell r="G120">
            <v>73.400000000000006</v>
          </cell>
          <cell r="H120">
            <v>45.442471159684274</v>
          </cell>
        </row>
        <row r="121">
          <cell r="A121" t="str">
            <v>96-97 to 00-01</v>
          </cell>
          <cell r="B121" t="str">
            <v>96-97</v>
          </cell>
          <cell r="C121">
            <v>240</v>
          </cell>
          <cell r="D121">
            <v>1200</v>
          </cell>
          <cell r="E121">
            <v>420.6</v>
          </cell>
          <cell r="F121">
            <v>35.049999999999997</v>
          </cell>
          <cell r="G121">
            <v>29.8</v>
          </cell>
          <cell r="H121">
            <v>20.005707762557076</v>
          </cell>
        </row>
        <row r="122">
          <cell r="A122" t="str">
            <v xml:space="preserve"> HYDEL GENETRATION</v>
          </cell>
          <cell r="B122" t="str">
            <v>97-98</v>
          </cell>
          <cell r="C122">
            <v>240</v>
          </cell>
          <cell r="D122">
            <v>1000</v>
          </cell>
          <cell r="E122">
            <v>526.26</v>
          </cell>
          <cell r="F122">
            <v>52.625999999999998</v>
          </cell>
          <cell r="G122">
            <v>31.9</v>
          </cell>
          <cell r="H122">
            <v>25.031392694063928</v>
          </cell>
        </row>
        <row r="123">
          <cell r="A123" t="str">
            <v/>
          </cell>
          <cell r="B123" t="str">
            <v>P A R T I C U L A R S</v>
          </cell>
          <cell r="C123">
            <v>240</v>
          </cell>
          <cell r="D123" t="str">
            <v>96-97</v>
          </cell>
          <cell r="E123" t="str">
            <v>97-98</v>
          </cell>
          <cell r="F123" t="str">
            <v>98-99</v>
          </cell>
          <cell r="G123" t="str">
            <v>99-00</v>
          </cell>
          <cell r="H123" t="str">
            <v>00-01</v>
          </cell>
        </row>
        <row r="124">
          <cell r="A124">
            <v>1</v>
          </cell>
          <cell r="B124" t="str">
            <v>Hydel Generation(G'sagar+Pench+Bargi+Tons+ B'pur+HB))</v>
          </cell>
          <cell r="C124" t="str">
            <v>MU</v>
          </cell>
          <cell r="D124">
            <v>2067.65</v>
          </cell>
          <cell r="E124">
            <v>2232.69</v>
          </cell>
          <cell r="F124">
            <v>2833.73</v>
          </cell>
          <cell r="G124">
            <v>2459.5</v>
          </cell>
          <cell r="H124">
            <v>1824.28</v>
          </cell>
        </row>
        <row r="125">
          <cell r="A125">
            <v>2</v>
          </cell>
          <cell r="B125" t="str">
            <v xml:space="preserve">Target (PLAN )   </v>
          </cell>
          <cell r="C125" t="str">
            <v>MU</v>
          </cell>
          <cell r="D125">
            <v>2195</v>
          </cell>
          <cell r="E125">
            <v>2195</v>
          </cell>
          <cell r="F125">
            <v>2275</v>
          </cell>
          <cell r="G125">
            <v>2440</v>
          </cell>
          <cell r="H125">
            <v>2480</v>
          </cell>
        </row>
        <row r="126">
          <cell r="A126">
            <v>3</v>
          </cell>
          <cell r="B126" t="str">
            <v>ACHIEVEMENT Percentage of ( 2 )</v>
          </cell>
          <cell r="C126" t="str">
            <v>%</v>
          </cell>
          <cell r="D126">
            <v>94.198177676537583</v>
          </cell>
          <cell r="E126">
            <v>101.71708428246014</v>
          </cell>
          <cell r="F126">
            <v>124.56</v>
          </cell>
          <cell r="G126">
            <v>124.56</v>
          </cell>
          <cell r="H126">
            <v>73.559677419354841</v>
          </cell>
        </row>
        <row r="127">
          <cell r="A127">
            <v>4</v>
          </cell>
          <cell r="B127" t="str">
            <v>Hydel Generation M.P.Share</v>
          </cell>
          <cell r="C127" t="str">
            <v>MU</v>
          </cell>
          <cell r="D127">
            <v>2274.37</v>
          </cell>
          <cell r="E127">
            <v>2324.88</v>
          </cell>
          <cell r="F127">
            <v>2850.57</v>
          </cell>
          <cell r="G127">
            <v>2507.1999999999998</v>
          </cell>
          <cell r="H127">
            <v>1809.98</v>
          </cell>
        </row>
        <row r="128">
          <cell r="A128">
            <v>5</v>
          </cell>
          <cell r="B128" t="str">
            <v xml:space="preserve">Target (PLAN )   </v>
          </cell>
          <cell r="C128" t="str">
            <v>MU</v>
          </cell>
          <cell r="D128">
            <v>2200</v>
          </cell>
          <cell r="E128">
            <v>2200</v>
          </cell>
          <cell r="F128">
            <v>2300</v>
          </cell>
          <cell r="G128">
            <v>2385</v>
          </cell>
          <cell r="H128">
            <v>2424.17</v>
          </cell>
        </row>
        <row r="129">
          <cell r="A129">
            <v>6</v>
          </cell>
          <cell r="B129" t="str">
            <v>ACHIEVEMENT Percentage of ( 5 )</v>
          </cell>
          <cell r="C129" t="str">
            <v>%</v>
          </cell>
          <cell r="D129">
            <v>103.38045454545454</v>
          </cell>
          <cell r="E129">
            <v>105.67636363636363</v>
          </cell>
          <cell r="F129">
            <v>123.94</v>
          </cell>
          <cell r="G129">
            <v>123.94</v>
          </cell>
          <cell r="H129">
            <v>74.663905584179332</v>
          </cell>
        </row>
        <row r="130">
          <cell r="A130">
            <v>7</v>
          </cell>
          <cell r="B130" t="str">
            <v xml:space="preserve">Reservoir Level at the end </v>
          </cell>
          <cell r="C130">
            <v>300</v>
          </cell>
          <cell r="D130">
            <v>1550</v>
          </cell>
          <cell r="E130">
            <v>1068.78</v>
          </cell>
          <cell r="F130">
            <v>68.953548387096774</v>
          </cell>
          <cell r="G130">
            <v>59.14</v>
          </cell>
          <cell r="H130">
            <v>40.557832422586522</v>
          </cell>
        </row>
        <row r="131">
          <cell r="A131" t="str">
            <v>a</v>
          </cell>
          <cell r="B131" t="str">
            <v>GANDHISAGAR     MDDL   1250.00 Ft</v>
          </cell>
          <cell r="C131" t="str">
            <v>FT</v>
          </cell>
          <cell r="D131">
            <v>1291.08</v>
          </cell>
          <cell r="E131">
            <v>1295.8</v>
          </cell>
          <cell r="F131">
            <v>1272.98</v>
          </cell>
          <cell r="G131">
            <v>1265.2</v>
          </cell>
          <cell r="H131">
            <v>1248.69</v>
          </cell>
        </row>
        <row r="132">
          <cell r="A132" t="str">
            <v/>
          </cell>
          <cell r="B132" t="str">
            <v>Energy   Contents   in   MKwh</v>
          </cell>
          <cell r="C132" t="str">
            <v>MU</v>
          </cell>
          <cell r="D132">
            <v>336.2</v>
          </cell>
          <cell r="E132">
            <v>411</v>
          </cell>
          <cell r="F132">
            <v>130.84</v>
          </cell>
          <cell r="G132">
            <v>75.400000000000006</v>
          </cell>
          <cell r="H132">
            <v>0</v>
          </cell>
        </row>
        <row r="133">
          <cell r="A133" t="str">
            <v>b</v>
          </cell>
          <cell r="B133" t="str">
            <v>PENCH           MDDL    464.50 M</v>
          </cell>
          <cell r="C133" t="str">
            <v>M</v>
          </cell>
          <cell r="D133">
            <v>467.3</v>
          </cell>
          <cell r="E133">
            <v>486.66</v>
          </cell>
          <cell r="F133">
            <v>481.29</v>
          </cell>
          <cell r="G133">
            <v>478.86</v>
          </cell>
          <cell r="H133">
            <v>463.46</v>
          </cell>
        </row>
        <row r="134">
          <cell r="A134" t="str">
            <v/>
          </cell>
          <cell r="B134" t="str">
            <v>Energy   Contents   in   MKwh</v>
          </cell>
          <cell r="C134" t="str">
            <v>MU</v>
          </cell>
          <cell r="D134">
            <v>18.8</v>
          </cell>
          <cell r="E134">
            <v>289.5</v>
          </cell>
          <cell r="F134">
            <v>177.93</v>
          </cell>
          <cell r="G134">
            <v>137.9</v>
          </cell>
          <cell r="H134">
            <v>0</v>
          </cell>
        </row>
        <row r="135">
          <cell r="A135" t="str">
            <v>c</v>
          </cell>
          <cell r="B135" t="str">
            <v>BARGI           MDDL    403.50 M</v>
          </cell>
          <cell r="C135" t="str">
            <v>M</v>
          </cell>
          <cell r="D135">
            <v>411.35</v>
          </cell>
          <cell r="E135">
            <v>416.75</v>
          </cell>
          <cell r="F135">
            <v>410.45</v>
          </cell>
          <cell r="G135">
            <v>411.05</v>
          </cell>
          <cell r="H135">
            <v>410</v>
          </cell>
        </row>
        <row r="136">
          <cell r="A136" t="str">
            <v/>
          </cell>
          <cell r="B136" t="str">
            <v>Energy   Contents   in   MKwh</v>
          </cell>
          <cell r="C136" t="str">
            <v>MU</v>
          </cell>
          <cell r="D136">
            <v>71.55</v>
          </cell>
          <cell r="E136">
            <v>160.75</v>
          </cell>
          <cell r="F136">
            <v>60.4</v>
          </cell>
          <cell r="G136">
            <v>67.650000000000006</v>
          </cell>
          <cell r="H136">
            <v>55</v>
          </cell>
        </row>
        <row r="137">
          <cell r="A137" t="str">
            <v>d</v>
          </cell>
          <cell r="B137" t="str">
            <v>TONS            MDDL    275.00 M</v>
          </cell>
          <cell r="C137" t="str">
            <v>M</v>
          </cell>
          <cell r="D137">
            <v>277.3</v>
          </cell>
          <cell r="E137">
            <v>277.2</v>
          </cell>
          <cell r="F137">
            <v>277</v>
          </cell>
          <cell r="G137">
            <v>275</v>
          </cell>
          <cell r="H137">
            <v>276.3</v>
          </cell>
        </row>
        <row r="138">
          <cell r="A138" t="str">
            <v/>
          </cell>
          <cell r="B138" t="str">
            <v>Energy   Contents   in   MKwh</v>
          </cell>
          <cell r="C138" t="str">
            <v>MU</v>
          </cell>
          <cell r="D138">
            <v>0</v>
          </cell>
          <cell r="E138">
            <v>0</v>
          </cell>
          <cell r="F138">
            <v>0</v>
          </cell>
          <cell r="G138">
            <v>0</v>
          </cell>
          <cell r="H138">
            <v>0.87</v>
          </cell>
        </row>
        <row r="139">
          <cell r="A139" t="str">
            <v>e</v>
          </cell>
          <cell r="B139" t="str">
            <v>BIRSINGHPUR     MDDL    471.00 M</v>
          </cell>
          <cell r="C139" t="str">
            <v>M</v>
          </cell>
          <cell r="D139">
            <v>475.01</v>
          </cell>
          <cell r="E139">
            <v>475.65</v>
          </cell>
          <cell r="F139">
            <v>474.63</v>
          </cell>
          <cell r="G139">
            <v>475.73</v>
          </cell>
          <cell r="H139">
            <v>474.48</v>
          </cell>
        </row>
        <row r="140">
          <cell r="A140" t="str">
            <v/>
          </cell>
          <cell r="B140" t="str">
            <v>Energy   Contents   in   MKwh</v>
          </cell>
          <cell r="C140" t="str">
            <v>MU</v>
          </cell>
          <cell r="D140">
            <v>4.41</v>
          </cell>
          <cell r="E140">
            <v>5.95</v>
          </cell>
          <cell r="F140">
            <v>3.95</v>
          </cell>
          <cell r="G140">
            <v>5.27</v>
          </cell>
          <cell r="H140">
            <v>3.78</v>
          </cell>
        </row>
        <row r="141">
          <cell r="A141" t="str">
            <v>f</v>
          </cell>
          <cell r="B141" t="str">
            <v>HASDEO-BANGO    MDDL    329.79 M</v>
          </cell>
          <cell r="C141" t="str">
            <v>M</v>
          </cell>
          <cell r="D141">
            <v>345</v>
          </cell>
          <cell r="E141">
            <v>355.56</v>
          </cell>
          <cell r="F141">
            <v>334.51</v>
          </cell>
          <cell r="G141">
            <v>344.57</v>
          </cell>
          <cell r="H141">
            <v>345.48</v>
          </cell>
        </row>
        <row r="142">
          <cell r="A142" t="str">
            <v/>
          </cell>
          <cell r="B142" t="str">
            <v>Energy   Contents   in   MKwh</v>
          </cell>
          <cell r="C142" t="str">
            <v>MU</v>
          </cell>
          <cell r="D142">
            <v>68</v>
          </cell>
          <cell r="E142">
            <v>187.4</v>
          </cell>
          <cell r="F142">
            <v>13.18</v>
          </cell>
          <cell r="G142">
            <v>64.849999999999994</v>
          </cell>
          <cell r="H142">
            <v>71.36</v>
          </cell>
        </row>
        <row r="143">
          <cell r="A143" t="str">
            <v>g</v>
          </cell>
          <cell r="B143" t="str">
            <v xml:space="preserve">RAJGHAT     MDDL    </v>
          </cell>
          <cell r="C143" t="str">
            <v>M</v>
          </cell>
          <cell r="D143" t="str">
            <v/>
          </cell>
          <cell r="E143" t="str">
            <v/>
          </cell>
          <cell r="F143" t="str">
            <v/>
          </cell>
          <cell r="G143" t="str">
            <v/>
          </cell>
          <cell r="H143" t="str">
            <v/>
          </cell>
        </row>
        <row r="144">
          <cell r="A144" t="str">
            <v/>
          </cell>
          <cell r="B144" t="str">
            <v>Energy   Contents   in   MKwh</v>
          </cell>
          <cell r="C144" t="str">
            <v>MU</v>
          </cell>
          <cell r="D144" t="str">
            <v/>
          </cell>
          <cell r="E144" t="str">
            <v/>
          </cell>
          <cell r="F144" t="str">
            <v/>
          </cell>
          <cell r="G144" t="str">
            <v/>
          </cell>
          <cell r="H144">
            <v>0</v>
          </cell>
        </row>
        <row r="145">
          <cell r="A145" t="str">
            <v/>
          </cell>
          <cell r="B145" t="str">
            <v>M.P.E.B. GENERATION  AS PER SHARE</v>
          </cell>
          <cell r="C145">
            <v>312.5</v>
          </cell>
          <cell r="D145">
            <v>1650</v>
          </cell>
          <cell r="E145">
            <v>1832.28</v>
          </cell>
          <cell r="F145">
            <v>111.04727272727273</v>
          </cell>
          <cell r="G145">
            <v>78.5</v>
          </cell>
          <cell r="H145">
            <v>66.932602739726022</v>
          </cell>
        </row>
        <row r="146">
          <cell r="A146">
            <v>1</v>
          </cell>
          <cell r="B146" t="str">
            <v>THERMAL  ( Excl. 40% Satpura I)</v>
          </cell>
          <cell r="C146" t="str">
            <v>MU</v>
          </cell>
          <cell r="D146">
            <v>16139.38</v>
          </cell>
          <cell r="E146">
            <v>17117.55</v>
          </cell>
          <cell r="F146">
            <v>17701.060000000001</v>
          </cell>
          <cell r="G146">
            <v>19305.5</v>
          </cell>
          <cell r="H146">
            <v>19626.939999999999</v>
          </cell>
        </row>
        <row r="147">
          <cell r="A147">
            <v>2</v>
          </cell>
          <cell r="B147" t="str">
            <v>HYDEL    ( Excl. 50 % Chambal &amp; 1/3 Pench )</v>
          </cell>
          <cell r="C147" t="str">
            <v>MU</v>
          </cell>
          <cell r="D147">
            <v>2274.37</v>
          </cell>
          <cell r="E147">
            <v>2324.88</v>
          </cell>
          <cell r="F147">
            <v>2850.57</v>
          </cell>
          <cell r="G147">
            <v>2507.1999999999998</v>
          </cell>
          <cell r="H147">
            <v>1809.98</v>
          </cell>
        </row>
        <row r="148">
          <cell r="A148">
            <v>3</v>
          </cell>
          <cell r="B148" t="str">
            <v>TOTAL</v>
          </cell>
          <cell r="C148" t="str">
            <v>MU</v>
          </cell>
          <cell r="D148">
            <v>18413.75</v>
          </cell>
          <cell r="E148">
            <v>19442.43</v>
          </cell>
          <cell r="F148">
            <v>20551.63</v>
          </cell>
          <cell r="G148">
            <v>21812.7</v>
          </cell>
          <cell r="H148">
            <v>21436.92</v>
          </cell>
        </row>
        <row r="149">
          <cell r="A149" t="str">
            <v>Note :-</v>
          </cell>
          <cell r="B149" t="str">
            <v>1.Heavy and good rains resulted in more secondary generation in Hydel Stations in Year 1994-95</v>
          </cell>
          <cell r="C149">
            <v>312.5</v>
          </cell>
          <cell r="D149">
            <v>1600</v>
          </cell>
          <cell r="E149">
            <v>1538.84</v>
          </cell>
          <cell r="F149">
            <v>96.177499999999995</v>
          </cell>
          <cell r="G149">
            <v>72.41</v>
          </cell>
          <cell r="H149">
            <v>56.213333333333331</v>
          </cell>
        </row>
        <row r="150">
          <cell r="A150" t="str">
            <v>Note :-</v>
          </cell>
          <cell r="B150" t="str">
            <v>2.Intermittent rains practically every month resulted in building up level and non utilisation of water due to lack of demand in 1997-98.</v>
          </cell>
          <cell r="C150">
            <v>312.5</v>
          </cell>
          <cell r="D150">
            <v>1500</v>
          </cell>
          <cell r="E150">
            <v>1519.37</v>
          </cell>
          <cell r="F150">
            <v>101.29133333333333</v>
          </cell>
          <cell r="G150">
            <v>72.699726027397261</v>
          </cell>
          <cell r="H150">
            <v>55.502100456621008</v>
          </cell>
        </row>
        <row r="151">
          <cell r="B151" t="str">
            <v>94-95</v>
          </cell>
          <cell r="C151">
            <v>312.5</v>
          </cell>
          <cell r="D151">
            <v>1550</v>
          </cell>
          <cell r="E151">
            <v>1497.8</v>
          </cell>
          <cell r="F151">
            <v>96.632258064516122</v>
          </cell>
          <cell r="G151">
            <v>70</v>
          </cell>
          <cell r="H151">
            <v>54.714155251141555</v>
          </cell>
        </row>
        <row r="152">
          <cell r="B152" t="str">
            <v>95-96</v>
          </cell>
          <cell r="C152">
            <v>312.5</v>
          </cell>
          <cell r="D152">
            <v>1550</v>
          </cell>
          <cell r="E152">
            <v>1814</v>
          </cell>
          <cell r="F152">
            <v>117.03225806451613</v>
          </cell>
          <cell r="G152">
            <v>78.900000000000006</v>
          </cell>
          <cell r="H152">
            <v>66.083788706739526</v>
          </cell>
        </row>
        <row r="153">
          <cell r="B153" t="str">
            <v>96-97</v>
          </cell>
          <cell r="C153">
            <v>312.5</v>
          </cell>
          <cell r="D153">
            <v>1650</v>
          </cell>
          <cell r="E153">
            <v>1819</v>
          </cell>
          <cell r="F153">
            <v>110.24242424242425</v>
          </cell>
          <cell r="G153">
            <v>78</v>
          </cell>
          <cell r="H153">
            <v>66.447488584474883</v>
          </cell>
        </row>
        <row r="154">
          <cell r="B154" t="str">
            <v>97-98</v>
          </cell>
          <cell r="C154">
            <v>312.5</v>
          </cell>
          <cell r="D154">
            <v>1800</v>
          </cell>
          <cell r="E154">
            <v>2122.88</v>
          </cell>
          <cell r="F154">
            <v>117.93777777777778</v>
          </cell>
          <cell r="G154">
            <v>85.2</v>
          </cell>
          <cell r="H154">
            <v>77.548127853881283</v>
          </cell>
        </row>
        <row r="155">
          <cell r="B155" t="str">
            <v>98-99</v>
          </cell>
          <cell r="C155">
            <v>312.5</v>
          </cell>
          <cell r="D155">
            <v>1700</v>
          </cell>
          <cell r="E155">
            <v>1925.81</v>
          </cell>
          <cell r="F155">
            <v>113.28294117647059</v>
          </cell>
          <cell r="G155">
            <v>78.900000000000006</v>
          </cell>
          <cell r="H155">
            <v>70.349223744292232</v>
          </cell>
        </row>
        <row r="156">
          <cell r="B156" t="str">
            <v>99-00</v>
          </cell>
          <cell r="C156">
            <v>312.5</v>
          </cell>
          <cell r="D156">
            <v>2050</v>
          </cell>
          <cell r="E156">
            <v>2102.1999999999998</v>
          </cell>
          <cell r="F156">
            <v>102.5</v>
          </cell>
          <cell r="G156">
            <v>80.8</v>
          </cell>
          <cell r="H156">
            <v>76.599999999999994</v>
          </cell>
        </row>
        <row r="157">
          <cell r="B157" t="str">
            <v>00-01</v>
          </cell>
          <cell r="C157">
            <v>312.5</v>
          </cell>
          <cell r="D157">
            <v>1950</v>
          </cell>
          <cell r="E157">
            <v>1972.36</v>
          </cell>
          <cell r="F157">
            <v>101.15</v>
          </cell>
          <cell r="G157">
            <v>78.77</v>
          </cell>
          <cell r="H157">
            <v>72.05</v>
          </cell>
        </row>
        <row r="158">
          <cell r="A158" t="str">
            <v>Average last 5 years</v>
          </cell>
          <cell r="D158">
            <v>1830</v>
          </cell>
          <cell r="E158">
            <v>1988.45</v>
          </cell>
          <cell r="F158">
            <v>109.02262863933451</v>
          </cell>
          <cell r="G158">
            <v>80.333999999999989</v>
          </cell>
          <cell r="H158">
            <v>72.598968036529669</v>
          </cell>
        </row>
        <row r="159">
          <cell r="A159" t="str">
            <v>SATPURA II</v>
          </cell>
          <cell r="B159" t="str">
            <v>88-89</v>
          </cell>
          <cell r="C159">
            <v>410</v>
          </cell>
          <cell r="D159">
            <v>1800</v>
          </cell>
          <cell r="E159">
            <v>1359.91</v>
          </cell>
          <cell r="F159">
            <v>75.550555555555562</v>
          </cell>
          <cell r="G159">
            <v>64.67</v>
          </cell>
          <cell r="H159">
            <v>37.863626239002116</v>
          </cell>
        </row>
        <row r="160">
          <cell r="B160" t="str">
            <v>89-90</v>
          </cell>
          <cell r="C160">
            <v>410</v>
          </cell>
          <cell r="D160">
            <v>1800</v>
          </cell>
          <cell r="E160">
            <v>1247.99</v>
          </cell>
          <cell r="F160">
            <v>69.332777777777778</v>
          </cell>
          <cell r="G160">
            <v>64.5</v>
          </cell>
          <cell r="H160">
            <v>34.747466310279542</v>
          </cell>
        </row>
        <row r="161">
          <cell r="B161" t="str">
            <v>90-91</v>
          </cell>
          <cell r="C161">
            <v>410</v>
          </cell>
          <cell r="D161">
            <v>1800</v>
          </cell>
          <cell r="E161">
            <v>1143.08</v>
          </cell>
          <cell r="F161">
            <v>63.504444444444445</v>
          </cell>
          <cell r="G161">
            <v>59.01</v>
          </cell>
          <cell r="H161">
            <v>31.826484018264839</v>
          </cell>
        </row>
        <row r="162">
          <cell r="B162" t="str">
            <v>91-92</v>
          </cell>
          <cell r="C162">
            <v>410</v>
          </cell>
          <cell r="D162">
            <v>1800</v>
          </cell>
          <cell r="E162">
            <v>1261.23</v>
          </cell>
          <cell r="F162">
            <v>70.068333333333328</v>
          </cell>
          <cell r="G162">
            <v>57.19</v>
          </cell>
          <cell r="H162">
            <v>35.116104243234211</v>
          </cell>
        </row>
        <row r="163">
          <cell r="B163" t="str">
            <v>92-93</v>
          </cell>
          <cell r="C163">
            <v>410</v>
          </cell>
          <cell r="D163">
            <v>1600</v>
          </cell>
          <cell r="E163">
            <v>1091.3900000000001</v>
          </cell>
          <cell r="F163">
            <v>68.211875000000006</v>
          </cell>
          <cell r="G163">
            <v>52.11</v>
          </cell>
          <cell r="H163">
            <v>30.387292571555857</v>
          </cell>
        </row>
        <row r="164">
          <cell r="B164" t="str">
            <v>93-94</v>
          </cell>
          <cell r="C164">
            <v>410</v>
          </cell>
          <cell r="D164">
            <v>1400</v>
          </cell>
          <cell r="E164">
            <v>1268.5727999999999</v>
          </cell>
          <cell r="F164">
            <v>90.612342857142863</v>
          </cell>
          <cell r="G164">
            <v>50.802958904109587</v>
          </cell>
          <cell r="H164">
            <v>35.320547945205476</v>
          </cell>
        </row>
        <row r="165">
          <cell r="B165" t="str">
            <v>94-95</v>
          </cell>
          <cell r="C165">
            <v>410</v>
          </cell>
          <cell r="D165">
            <v>1400</v>
          </cell>
          <cell r="E165">
            <v>2021.1</v>
          </cell>
          <cell r="F165">
            <v>144.36428571428573</v>
          </cell>
          <cell r="G165">
            <v>74.5</v>
          </cell>
          <cell r="H165">
            <v>56.272970263949212</v>
          </cell>
        </row>
        <row r="166">
          <cell r="B166" t="str">
            <v>95-96</v>
          </cell>
          <cell r="C166">
            <v>410</v>
          </cell>
          <cell r="D166">
            <v>2000</v>
          </cell>
          <cell r="E166">
            <v>2079.3000000000002</v>
          </cell>
          <cell r="F166">
            <v>103.96500000000002</v>
          </cell>
          <cell r="G166">
            <v>77.3</v>
          </cell>
          <cell r="H166">
            <v>57.735239237638289</v>
          </cell>
        </row>
        <row r="167">
          <cell r="B167" t="str">
            <v>96-97</v>
          </cell>
          <cell r="C167">
            <v>410</v>
          </cell>
          <cell r="D167">
            <v>2000</v>
          </cell>
          <cell r="E167">
            <v>2273.1</v>
          </cell>
          <cell r="F167">
            <v>113.655</v>
          </cell>
          <cell r="G167">
            <v>77.599999999999994</v>
          </cell>
          <cell r="H167">
            <v>63.289341797527563</v>
          </cell>
        </row>
        <row r="168">
          <cell r="B168" t="str">
            <v>97-98</v>
          </cell>
          <cell r="C168">
            <v>410</v>
          </cell>
          <cell r="D168">
            <v>2200</v>
          </cell>
          <cell r="E168">
            <v>2601.9899999999998</v>
          </cell>
          <cell r="F168">
            <v>118.27227272727271</v>
          </cell>
          <cell r="G168">
            <v>84.5</v>
          </cell>
          <cell r="H168">
            <v>72.446541931172732</v>
          </cell>
        </row>
        <row r="169">
          <cell r="B169" t="str">
            <v>98-99</v>
          </cell>
          <cell r="C169">
            <v>410</v>
          </cell>
          <cell r="D169">
            <v>2150</v>
          </cell>
          <cell r="E169">
            <v>2881.87</v>
          </cell>
          <cell r="F169">
            <v>134.04046511627908</v>
          </cell>
          <cell r="G169">
            <v>87.5</v>
          </cell>
          <cell r="H169">
            <v>80.239169172513641</v>
          </cell>
        </row>
        <row r="170">
          <cell r="B170" t="str">
            <v>99-00</v>
          </cell>
          <cell r="C170">
            <v>410</v>
          </cell>
          <cell r="D170">
            <v>2700</v>
          </cell>
          <cell r="E170">
            <v>2520.9</v>
          </cell>
          <cell r="F170">
            <v>93.3</v>
          </cell>
          <cell r="G170">
            <v>75.2</v>
          </cell>
          <cell r="H170">
            <v>70</v>
          </cell>
        </row>
        <row r="171">
          <cell r="B171" t="str">
            <v>00-01</v>
          </cell>
          <cell r="C171">
            <v>410</v>
          </cell>
          <cell r="D171">
            <v>2850</v>
          </cell>
          <cell r="E171">
            <v>2450.13</v>
          </cell>
          <cell r="F171">
            <v>85.97</v>
          </cell>
          <cell r="G171">
            <v>77.64</v>
          </cell>
          <cell r="H171">
            <v>68.22</v>
          </cell>
        </row>
        <row r="172">
          <cell r="A172" t="str">
            <v>Average last 5 years</v>
          </cell>
          <cell r="D172">
            <v>2380</v>
          </cell>
          <cell r="E172">
            <v>2545.5980000000004</v>
          </cell>
          <cell r="F172">
            <v>109.04754756871037</v>
          </cell>
          <cell r="G172">
            <v>80.488</v>
          </cell>
          <cell r="H172">
            <v>70.839010580242785</v>
          </cell>
        </row>
        <row r="173">
          <cell r="A173" t="str">
            <v>SATPURA III</v>
          </cell>
          <cell r="B173" t="str">
            <v>88-89</v>
          </cell>
          <cell r="C173">
            <v>420</v>
          </cell>
          <cell r="D173">
            <v>2050</v>
          </cell>
          <cell r="E173">
            <v>1857.99</v>
          </cell>
          <cell r="F173">
            <v>90.633658536585372</v>
          </cell>
          <cell r="G173">
            <v>75.62</v>
          </cell>
          <cell r="H173">
            <v>50.4998369210698</v>
          </cell>
        </row>
        <row r="174">
          <cell r="B174" t="str">
            <v>89-90</v>
          </cell>
          <cell r="C174">
            <v>420</v>
          </cell>
          <cell r="D174">
            <v>2100</v>
          </cell>
          <cell r="E174">
            <v>1805.67</v>
          </cell>
          <cell r="F174">
            <v>85.984285714285718</v>
          </cell>
          <cell r="G174">
            <v>88.7</v>
          </cell>
          <cell r="H174">
            <v>49.077788649706456</v>
          </cell>
        </row>
        <row r="175">
          <cell r="B175" t="str">
            <v>90-91</v>
          </cell>
          <cell r="C175">
            <v>420</v>
          </cell>
          <cell r="D175">
            <v>1950</v>
          </cell>
          <cell r="E175">
            <v>1496.73</v>
          </cell>
          <cell r="F175">
            <v>76.755384615384614</v>
          </cell>
          <cell r="G175">
            <v>67.97</v>
          </cell>
          <cell r="H175">
            <v>40.680854533594257</v>
          </cell>
        </row>
        <row r="176">
          <cell r="B176" t="str">
            <v>91-92</v>
          </cell>
          <cell r="C176">
            <v>420</v>
          </cell>
          <cell r="D176">
            <v>1950</v>
          </cell>
          <cell r="E176">
            <v>1741.07</v>
          </cell>
          <cell r="F176">
            <v>89.285641025641027</v>
          </cell>
          <cell r="G176">
            <v>69.19</v>
          </cell>
          <cell r="H176">
            <v>47.321972167862576</v>
          </cell>
        </row>
        <row r="177">
          <cell r="B177" t="str">
            <v>92-93</v>
          </cell>
          <cell r="C177">
            <v>420</v>
          </cell>
          <cell r="D177">
            <v>1800</v>
          </cell>
          <cell r="E177">
            <v>2011.32</v>
          </cell>
          <cell r="F177">
            <v>111.74</v>
          </cell>
          <cell r="G177">
            <v>81.23</v>
          </cell>
          <cell r="H177">
            <v>54.667318982387478</v>
          </cell>
        </row>
        <row r="178">
          <cell r="B178" t="str">
            <v>93-94</v>
          </cell>
          <cell r="C178">
            <v>420</v>
          </cell>
          <cell r="D178">
            <v>2015</v>
          </cell>
          <cell r="E178">
            <v>2278.799</v>
          </cell>
          <cell r="F178">
            <v>113.0917617866005</v>
          </cell>
          <cell r="G178">
            <v>81.576273972602735</v>
          </cell>
          <cell r="H178">
            <v>61.93735051098065</v>
          </cell>
        </row>
        <row r="179">
          <cell r="B179" t="str">
            <v>94-95</v>
          </cell>
          <cell r="C179">
            <v>420</v>
          </cell>
          <cell r="D179">
            <v>2000</v>
          </cell>
          <cell r="E179">
            <v>2280.8000000000002</v>
          </cell>
          <cell r="F179">
            <v>114.04000000000002</v>
          </cell>
          <cell r="G179">
            <v>85.1</v>
          </cell>
          <cell r="H179">
            <v>61.991737334203094</v>
          </cell>
        </row>
        <row r="180">
          <cell r="B180" t="str">
            <v>95-96</v>
          </cell>
          <cell r="C180">
            <v>420</v>
          </cell>
          <cell r="D180">
            <v>2100</v>
          </cell>
          <cell r="E180">
            <v>2141.3000000000002</v>
          </cell>
          <cell r="F180">
            <v>101.96666666666668</v>
          </cell>
          <cell r="G180">
            <v>77.400000000000006</v>
          </cell>
          <cell r="H180">
            <v>58.041135397692784</v>
          </cell>
        </row>
        <row r="181">
          <cell r="B181" t="str">
            <v>96-97</v>
          </cell>
          <cell r="C181">
            <v>420</v>
          </cell>
          <cell r="D181">
            <v>2100</v>
          </cell>
          <cell r="E181">
            <v>2447.1999999999998</v>
          </cell>
          <cell r="F181">
            <v>116.53333333333332</v>
          </cell>
          <cell r="G181">
            <v>82.1</v>
          </cell>
          <cell r="H181">
            <v>66.514459665144585</v>
          </cell>
        </row>
        <row r="182">
          <cell r="B182" t="str">
            <v>97-98</v>
          </cell>
          <cell r="C182">
            <v>420</v>
          </cell>
          <cell r="D182">
            <v>2300</v>
          </cell>
          <cell r="E182">
            <v>2706.67</v>
          </cell>
          <cell r="F182">
            <v>117.68130434782609</v>
          </cell>
          <cell r="G182">
            <v>82.6</v>
          </cell>
          <cell r="H182">
            <v>73.566808001739503</v>
          </cell>
        </row>
        <row r="183">
          <cell r="B183" t="str">
            <v>98-99</v>
          </cell>
          <cell r="C183">
            <v>420</v>
          </cell>
          <cell r="D183">
            <v>2250</v>
          </cell>
          <cell r="E183">
            <v>2830.37</v>
          </cell>
          <cell r="F183">
            <v>125.79422222222222</v>
          </cell>
          <cell r="G183">
            <v>82.9</v>
          </cell>
          <cell r="H183">
            <v>76.92895194607523</v>
          </cell>
        </row>
        <row r="184">
          <cell r="B184" t="str">
            <v>99-00</v>
          </cell>
          <cell r="C184">
            <v>420</v>
          </cell>
          <cell r="D184">
            <v>2750</v>
          </cell>
          <cell r="E184">
            <v>3093.5</v>
          </cell>
          <cell r="F184">
            <v>112.5</v>
          </cell>
          <cell r="G184">
            <v>87.3</v>
          </cell>
          <cell r="H184">
            <v>83.9</v>
          </cell>
        </row>
        <row r="185">
          <cell r="B185" t="str">
            <v>00-01</v>
          </cell>
          <cell r="C185">
            <v>420</v>
          </cell>
          <cell r="D185">
            <v>2800</v>
          </cell>
          <cell r="E185">
            <v>2780.62</v>
          </cell>
          <cell r="F185">
            <v>97.46</v>
          </cell>
          <cell r="G185">
            <v>79.290000000000006</v>
          </cell>
          <cell r="H185">
            <v>75.58</v>
          </cell>
        </row>
        <row r="186">
          <cell r="A186" t="str">
            <v>Average last 5 years</v>
          </cell>
          <cell r="D186">
            <v>2440</v>
          </cell>
          <cell r="E186">
            <v>2771.672</v>
          </cell>
          <cell r="F186">
            <v>113.99377198067631</v>
          </cell>
          <cell r="G186">
            <v>82.837999999999994</v>
          </cell>
          <cell r="H186">
            <v>75.298043922591859</v>
          </cell>
        </row>
        <row r="187">
          <cell r="A187" t="str">
            <v>STATE  LOAD  DESPATCH  CENTRE  M.P.E.B.  JABALPUR</v>
          </cell>
        </row>
        <row r="188">
          <cell r="A188" t="str">
            <v>SATPURA</v>
          </cell>
        </row>
        <row r="189">
          <cell r="A189" t="str">
            <v>STATION NAME</v>
          </cell>
          <cell r="B189" t="str">
            <v>YEAR</v>
          </cell>
          <cell r="C189" t="str">
            <v>CAPACITY</v>
          </cell>
          <cell r="D189" t="str">
            <v>TARGET</v>
          </cell>
          <cell r="E189" t="str">
            <v>ACTUAL GENE.</v>
          </cell>
          <cell r="F189" t="str">
            <v>ACHIEVE-MENT</v>
          </cell>
          <cell r="G189" t="str">
            <v>AVAIL-ABILITY</v>
          </cell>
          <cell r="H189" t="str">
            <v>P.L.F.</v>
          </cell>
        </row>
        <row r="190">
          <cell r="C190" t="str">
            <v>MW</v>
          </cell>
          <cell r="D190" t="str">
            <v>MKwh</v>
          </cell>
          <cell r="E190" t="str">
            <v>MKwh</v>
          </cell>
          <cell r="F190" t="str">
            <v>%</v>
          </cell>
          <cell r="G190" t="str">
            <v>%</v>
          </cell>
          <cell r="H190" t="str">
            <v>%</v>
          </cell>
        </row>
        <row r="191">
          <cell r="A191" t="str">
            <v>SATPURA</v>
          </cell>
          <cell r="B191" t="str">
            <v>88-89</v>
          </cell>
          <cell r="C191">
            <v>1142.5</v>
          </cell>
          <cell r="D191">
            <v>5500</v>
          </cell>
          <cell r="E191">
            <v>5050.18</v>
          </cell>
          <cell r="F191">
            <v>91.821454545454543</v>
          </cell>
          <cell r="G191">
            <v>72.4782056892779</v>
          </cell>
          <cell r="H191">
            <v>50.459918267837693</v>
          </cell>
        </row>
        <row r="192">
          <cell r="B192" t="str">
            <v>89-90</v>
          </cell>
          <cell r="C192">
            <v>1142.5</v>
          </cell>
          <cell r="D192">
            <v>5475</v>
          </cell>
          <cell r="E192">
            <v>4783.66</v>
          </cell>
          <cell r="F192">
            <v>87.372785388127852</v>
          </cell>
          <cell r="G192">
            <v>76.818052516411385</v>
          </cell>
          <cell r="H192">
            <v>47.796928549304077</v>
          </cell>
        </row>
        <row r="193">
          <cell r="B193" t="str">
            <v>90-91</v>
          </cell>
          <cell r="C193">
            <v>1142.5</v>
          </cell>
          <cell r="D193">
            <v>5450</v>
          </cell>
          <cell r="E193">
            <v>4155.2000000000007</v>
          </cell>
          <cell r="F193">
            <v>76.242201834862399</v>
          </cell>
          <cell r="G193">
            <v>66.023741794310723</v>
          </cell>
          <cell r="H193">
            <v>41.517540441433617</v>
          </cell>
        </row>
        <row r="194">
          <cell r="B194" t="str">
            <v>91-92</v>
          </cell>
          <cell r="C194">
            <v>1142.5</v>
          </cell>
          <cell r="D194">
            <v>5450</v>
          </cell>
          <cell r="E194">
            <v>4387.7699999999995</v>
          </cell>
          <cell r="F194">
            <v>80.509541284403653</v>
          </cell>
          <cell r="G194">
            <v>63.680153172866518</v>
          </cell>
          <cell r="H194">
            <v>43.721526706604003</v>
          </cell>
        </row>
        <row r="195">
          <cell r="B195" t="str">
            <v>92-93</v>
          </cell>
          <cell r="C195">
            <v>1142.5</v>
          </cell>
          <cell r="D195">
            <v>5000</v>
          </cell>
          <cell r="E195">
            <v>4641.55</v>
          </cell>
          <cell r="F195">
            <v>92.831000000000003</v>
          </cell>
          <cell r="G195">
            <v>68.367461706783374</v>
          </cell>
          <cell r="H195">
            <v>46.37700708412018</v>
          </cell>
        </row>
        <row r="196">
          <cell r="B196" t="str">
            <v>93-94</v>
          </cell>
          <cell r="C196">
            <v>1142.5</v>
          </cell>
          <cell r="D196">
            <v>4915</v>
          </cell>
          <cell r="E196">
            <v>5066.7417999999998</v>
          </cell>
          <cell r="F196">
            <v>103.08732044760936</v>
          </cell>
          <cell r="G196">
            <v>68.104956326249209</v>
          </cell>
          <cell r="H196">
            <v>50.625398918897318</v>
          </cell>
        </row>
        <row r="197">
          <cell r="B197" t="str">
            <v>94-95</v>
          </cell>
          <cell r="C197">
            <v>1142.5</v>
          </cell>
          <cell r="D197">
            <v>4950</v>
          </cell>
          <cell r="E197">
            <v>5799.7</v>
          </cell>
          <cell r="F197">
            <v>117.16565656565656</v>
          </cell>
          <cell r="G197">
            <v>77.165864332603945</v>
          </cell>
          <cell r="H197">
            <v>57.948902410998869</v>
          </cell>
        </row>
        <row r="198">
          <cell r="B198" t="str">
            <v>95-96</v>
          </cell>
          <cell r="C198">
            <v>1142.5</v>
          </cell>
          <cell r="D198">
            <v>5650</v>
          </cell>
          <cell r="E198">
            <v>6034.6</v>
          </cell>
          <cell r="F198">
            <v>106.8070796460177</v>
          </cell>
          <cell r="G198">
            <v>77.774398249452958</v>
          </cell>
          <cell r="H198">
            <v>60.13121131318929</v>
          </cell>
        </row>
        <row r="199">
          <cell r="B199" t="str">
            <v>96-97</v>
          </cell>
          <cell r="C199">
            <v>1142.5</v>
          </cell>
          <cell r="D199">
            <v>5750</v>
          </cell>
          <cell r="E199">
            <v>6539.2999999999993</v>
          </cell>
          <cell r="F199">
            <v>113.72695652173911</v>
          </cell>
          <cell r="G199">
            <v>79.3636761487965</v>
          </cell>
          <cell r="H199">
            <v>65.338768821877835</v>
          </cell>
        </row>
        <row r="200">
          <cell r="B200" t="str">
            <v>97-98</v>
          </cell>
          <cell r="C200">
            <v>1142.5</v>
          </cell>
          <cell r="D200">
            <v>6300</v>
          </cell>
          <cell r="E200">
            <v>7431.54</v>
          </cell>
          <cell r="F200">
            <v>117.96095238095238</v>
          </cell>
          <cell r="G200">
            <v>83.992997811816196</v>
          </cell>
          <cell r="H200">
            <v>74.253769371421726</v>
          </cell>
        </row>
        <row r="201">
          <cell r="B201" t="str">
            <v>98-99</v>
          </cell>
          <cell r="C201">
            <v>1142.5</v>
          </cell>
          <cell r="D201">
            <v>6100</v>
          </cell>
          <cell r="E201">
            <v>7638.05</v>
          </cell>
          <cell r="F201">
            <v>125.21393442622951</v>
          </cell>
          <cell r="G201">
            <v>83.45667396061269</v>
          </cell>
          <cell r="H201">
            <v>76.317156759889286</v>
          </cell>
        </row>
        <row r="202">
          <cell r="B202" t="str">
            <v>99-00</v>
          </cell>
          <cell r="C202">
            <v>1142.5</v>
          </cell>
          <cell r="D202">
            <v>7500</v>
          </cell>
          <cell r="E202">
            <v>7716.6</v>
          </cell>
          <cell r="F202">
            <v>102.9</v>
          </cell>
          <cell r="G202">
            <v>81.2</v>
          </cell>
          <cell r="H202">
            <v>76.900000000000006</v>
          </cell>
        </row>
        <row r="203">
          <cell r="B203" t="str">
            <v>00-01</v>
          </cell>
          <cell r="C203">
            <v>1142.5</v>
          </cell>
          <cell r="D203">
            <v>7650</v>
          </cell>
          <cell r="E203">
            <v>7203.11</v>
          </cell>
          <cell r="F203">
            <v>94.16</v>
          </cell>
          <cell r="G203">
            <v>78.55</v>
          </cell>
          <cell r="H203">
            <v>71.97</v>
          </cell>
        </row>
        <row r="204">
          <cell r="A204" t="str">
            <v>Average last 5 years</v>
          </cell>
          <cell r="D204">
            <v>6660</v>
          </cell>
          <cell r="E204">
            <v>7305.7199999999993</v>
          </cell>
          <cell r="F204">
            <v>110.7923686657842</v>
          </cell>
          <cell r="G204">
            <v>81.312669584245072</v>
          </cell>
          <cell r="H204">
            <v>72.955938990637762</v>
          </cell>
        </row>
        <row r="205">
          <cell r="A205" t="str">
            <v>SANJAY GANDHI I</v>
          </cell>
          <cell r="B205" t="str">
            <v>93-94</v>
          </cell>
          <cell r="C205">
            <v>210</v>
          </cell>
          <cell r="D205">
            <v>1500</v>
          </cell>
          <cell r="E205">
            <v>213.536</v>
          </cell>
          <cell r="F205">
            <v>14.235733333333332</v>
          </cell>
          <cell r="G205">
            <v>51.811609848484849</v>
          </cell>
          <cell r="H205">
            <v>11.607740813220266</v>
          </cell>
        </row>
        <row r="206">
          <cell r="B206" t="str">
            <v>94-95</v>
          </cell>
          <cell r="C206">
            <v>420</v>
          </cell>
          <cell r="D206">
            <v>1500</v>
          </cell>
          <cell r="E206">
            <v>1199</v>
          </cell>
          <cell r="F206">
            <v>79.933333333333337</v>
          </cell>
          <cell r="G206">
            <v>72.66</v>
          </cell>
          <cell r="H206">
            <v>35.287909758778738</v>
          </cell>
        </row>
        <row r="207">
          <cell r="B207" t="str">
            <v>95-96</v>
          </cell>
          <cell r="C207">
            <v>420</v>
          </cell>
          <cell r="D207">
            <v>2420</v>
          </cell>
          <cell r="E207">
            <v>1991.4</v>
          </cell>
          <cell r="F207">
            <v>82.289256198347104</v>
          </cell>
          <cell r="G207">
            <v>74</v>
          </cell>
          <cell r="H207">
            <v>53.978011969815249</v>
          </cell>
        </row>
        <row r="208">
          <cell r="B208" t="str">
            <v>96-97</v>
          </cell>
          <cell r="C208">
            <v>420</v>
          </cell>
          <cell r="D208">
            <v>2500</v>
          </cell>
          <cell r="E208">
            <v>2363</v>
          </cell>
          <cell r="F208">
            <v>94.52</v>
          </cell>
          <cell r="G208">
            <v>79.2</v>
          </cell>
          <cell r="H208">
            <v>64.225918677973468</v>
          </cell>
        </row>
        <row r="209">
          <cell r="B209" t="str">
            <v>97-98</v>
          </cell>
          <cell r="C209">
            <v>420</v>
          </cell>
          <cell r="D209">
            <v>2450</v>
          </cell>
          <cell r="E209">
            <v>2249.6</v>
          </cell>
          <cell r="F209">
            <v>91.820408163265313</v>
          </cell>
          <cell r="G209">
            <v>71.7</v>
          </cell>
          <cell r="H209">
            <v>61.143726897151552</v>
          </cell>
        </row>
        <row r="210">
          <cell r="B210" t="str">
            <v>98-99</v>
          </cell>
          <cell r="C210">
            <v>420</v>
          </cell>
          <cell r="D210">
            <v>2600</v>
          </cell>
          <cell r="E210">
            <v>2518.15</v>
          </cell>
          <cell r="F210">
            <v>96.851923076923072</v>
          </cell>
          <cell r="G210">
            <v>80</v>
          </cell>
          <cell r="H210">
            <v>68.442868014785816</v>
          </cell>
        </row>
        <row r="211">
          <cell r="B211" t="str">
            <v>99-00</v>
          </cell>
          <cell r="C211">
            <v>420</v>
          </cell>
          <cell r="D211">
            <v>2750</v>
          </cell>
          <cell r="E211">
            <v>2308.1</v>
          </cell>
          <cell r="F211">
            <v>83.9</v>
          </cell>
          <cell r="G211">
            <v>76.099999999999994</v>
          </cell>
          <cell r="H211">
            <v>62.6</v>
          </cell>
        </row>
        <row r="212">
          <cell r="B212" t="str">
            <v>00-01</v>
          </cell>
          <cell r="C212">
            <v>420</v>
          </cell>
          <cell r="D212">
            <v>2650</v>
          </cell>
          <cell r="E212">
            <v>2063.33</v>
          </cell>
          <cell r="F212">
            <v>77.89</v>
          </cell>
          <cell r="G212">
            <v>77.25</v>
          </cell>
          <cell r="H212">
            <v>56.08</v>
          </cell>
        </row>
        <row r="213">
          <cell r="A213" t="str">
            <v>Average last 5 years</v>
          </cell>
          <cell r="D213">
            <v>2590</v>
          </cell>
          <cell r="E213">
            <v>2300.4360000000001</v>
          </cell>
          <cell r="F213">
            <v>88.996466248037677</v>
          </cell>
          <cell r="G213">
            <v>76.849999999999994</v>
          </cell>
          <cell r="H213">
            <v>62.49850271798217</v>
          </cell>
        </row>
        <row r="214">
          <cell r="A214" t="str">
            <v>SANJAY GANDHI II</v>
          </cell>
          <cell r="B214" t="str">
            <v>99-00</v>
          </cell>
          <cell r="C214">
            <v>420</v>
          </cell>
          <cell r="D214">
            <v>1000</v>
          </cell>
          <cell r="E214">
            <v>1466.19</v>
          </cell>
          <cell r="F214">
            <v>146.619</v>
          </cell>
          <cell r="G214">
            <v>90.47</v>
          </cell>
          <cell r="H214">
            <v>85.84</v>
          </cell>
        </row>
        <row r="215">
          <cell r="B215" t="str">
            <v>00-01</v>
          </cell>
          <cell r="C215">
            <v>420</v>
          </cell>
          <cell r="D215">
            <v>2700</v>
          </cell>
          <cell r="E215">
            <v>2860.88</v>
          </cell>
          <cell r="F215">
            <v>105.84</v>
          </cell>
          <cell r="G215">
            <v>89.52</v>
          </cell>
          <cell r="H215">
            <v>77.760000000000005</v>
          </cell>
        </row>
        <row r="216">
          <cell r="A216" t="str">
            <v>Average last 2 years</v>
          </cell>
          <cell r="D216">
            <v>1850</v>
          </cell>
          <cell r="E216">
            <v>2163.5349999999999</v>
          </cell>
          <cell r="F216">
            <v>126.2295</v>
          </cell>
          <cell r="G216">
            <v>89.995000000000005</v>
          </cell>
          <cell r="H216">
            <v>81.800000000000011</v>
          </cell>
        </row>
        <row r="217">
          <cell r="A217" t="str">
            <v>SANJAY GANDHI</v>
          </cell>
          <cell r="B217" t="str">
            <v>93-94</v>
          </cell>
          <cell r="C217">
            <v>210</v>
          </cell>
          <cell r="D217">
            <v>1500</v>
          </cell>
          <cell r="E217">
            <v>213.536</v>
          </cell>
          <cell r="F217">
            <v>14.235733333333332</v>
          </cell>
          <cell r="G217">
            <v>51.811609848484849</v>
          </cell>
          <cell r="H217">
            <v>11.607740813220266</v>
          </cell>
        </row>
        <row r="218">
          <cell r="B218" t="str">
            <v>94-95</v>
          </cell>
          <cell r="C218">
            <v>420</v>
          </cell>
          <cell r="D218">
            <v>1500</v>
          </cell>
          <cell r="E218">
            <v>1199</v>
          </cell>
          <cell r="F218">
            <v>79.933333333333337</v>
          </cell>
          <cell r="G218">
            <v>72.66</v>
          </cell>
          <cell r="H218">
            <v>35.287909758778738</v>
          </cell>
        </row>
        <row r="219">
          <cell r="B219" t="str">
            <v>95-96</v>
          </cell>
          <cell r="C219">
            <v>420</v>
          </cell>
          <cell r="D219">
            <v>2420</v>
          </cell>
          <cell r="E219">
            <v>1991.4</v>
          </cell>
          <cell r="F219">
            <v>82.289256198347104</v>
          </cell>
          <cell r="G219">
            <v>74</v>
          </cell>
          <cell r="H219">
            <v>53.978011969815249</v>
          </cell>
        </row>
        <row r="220">
          <cell r="B220" t="str">
            <v>96-97</v>
          </cell>
          <cell r="C220">
            <v>420</v>
          </cell>
          <cell r="D220">
            <v>2500</v>
          </cell>
          <cell r="E220">
            <v>2363</v>
          </cell>
          <cell r="F220">
            <v>94.52</v>
          </cell>
          <cell r="G220">
            <v>79.2</v>
          </cell>
          <cell r="H220">
            <v>64.225918677973468</v>
          </cell>
        </row>
        <row r="221">
          <cell r="B221" t="str">
            <v>97-98</v>
          </cell>
          <cell r="C221">
            <v>420</v>
          </cell>
          <cell r="D221">
            <v>2450</v>
          </cell>
          <cell r="E221">
            <v>2249.6</v>
          </cell>
          <cell r="F221">
            <v>91.820408163265313</v>
          </cell>
          <cell r="G221">
            <v>71.7</v>
          </cell>
          <cell r="H221">
            <v>61.143726897151552</v>
          </cell>
        </row>
        <row r="222">
          <cell r="B222" t="str">
            <v>98-99</v>
          </cell>
          <cell r="C222">
            <v>420</v>
          </cell>
          <cell r="D222">
            <v>2600</v>
          </cell>
          <cell r="E222">
            <v>2518.15</v>
          </cell>
          <cell r="F222">
            <v>96.851923076923072</v>
          </cell>
          <cell r="G222">
            <v>80</v>
          </cell>
          <cell r="H222">
            <v>68.442868014785816</v>
          </cell>
        </row>
        <row r="223">
          <cell r="B223" t="str">
            <v>99-00</v>
          </cell>
          <cell r="C223">
            <v>840</v>
          </cell>
          <cell r="D223">
            <v>3750</v>
          </cell>
          <cell r="E223">
            <v>3774.29</v>
          </cell>
          <cell r="F223">
            <v>230.51900000000001</v>
          </cell>
          <cell r="G223">
            <v>166.57</v>
          </cell>
          <cell r="H223">
            <v>148.44</v>
          </cell>
        </row>
        <row r="224">
          <cell r="B224" t="str">
            <v>00-01</v>
          </cell>
          <cell r="C224">
            <v>840</v>
          </cell>
          <cell r="D224">
            <v>5350</v>
          </cell>
          <cell r="E224">
            <v>4924.21</v>
          </cell>
          <cell r="F224">
            <v>92.01</v>
          </cell>
          <cell r="G224">
            <v>83.39</v>
          </cell>
          <cell r="H224">
            <v>66.92</v>
          </cell>
        </row>
        <row r="225">
          <cell r="A225" t="str">
            <v>Average last 5 years</v>
          </cell>
          <cell r="D225">
            <v>3330</v>
          </cell>
          <cell r="E225">
            <v>3165.85</v>
          </cell>
          <cell r="F225">
            <v>121.14426624803768</v>
          </cell>
          <cell r="G225">
            <v>96.171999999999997</v>
          </cell>
          <cell r="H225">
            <v>81.834502717982176</v>
          </cell>
        </row>
        <row r="226">
          <cell r="A226" t="str">
            <v xml:space="preserve"> * SANJAY GHANDHI : CONSIDERING SGTPS # 1 W.E.F 01.04.93  &amp;  SGTPS # 2 W.E.F; 26.05.94 .# 3 WE.F; 01.09.99</v>
          </cell>
        </row>
        <row r="227">
          <cell r="A227" t="str">
            <v>CONSIDERING SGTPS # 1 W.E.F; 01.01.95    P.L.F. FOR 94-95 = 66.0</v>
          </cell>
          <cell r="G227" t="str">
            <v>&amp; Unit #2 w.e.f. 01.04.95 for P.L.F.</v>
          </cell>
        </row>
        <row r="228">
          <cell r="A228" t="str">
            <v>STATE  LOAD  DESPATCH  CENTRE  M.P.E.B.  JABALPUR</v>
          </cell>
        </row>
        <row r="229">
          <cell r="A229" t="str">
            <v>THERMAL</v>
          </cell>
        </row>
        <row r="230">
          <cell r="A230" t="str">
            <v>STATION NAME</v>
          </cell>
          <cell r="B230" t="str">
            <v>YEAR</v>
          </cell>
          <cell r="C230" t="str">
            <v>CAPACITY</v>
          </cell>
          <cell r="D230" t="str">
            <v>TARGET</v>
          </cell>
          <cell r="E230" t="str">
            <v>ACTUAL GENE.</v>
          </cell>
          <cell r="F230" t="str">
            <v>ACHIEVE-MENT</v>
          </cell>
          <cell r="G230" t="str">
            <v>AVAIL-ABILITY</v>
          </cell>
          <cell r="H230" t="str">
            <v>P.L.F.</v>
          </cell>
        </row>
        <row r="231">
          <cell r="C231" t="str">
            <v>MW</v>
          </cell>
          <cell r="D231" t="str">
            <v>MKwh</v>
          </cell>
          <cell r="E231" t="str">
            <v>MKwh</v>
          </cell>
          <cell r="F231" t="str">
            <v>%</v>
          </cell>
          <cell r="G231" t="str">
            <v>%</v>
          </cell>
          <cell r="H231" t="str">
            <v>%</v>
          </cell>
        </row>
        <row r="232">
          <cell r="A232" t="str">
            <v>THERMAL</v>
          </cell>
          <cell r="B232" t="str">
            <v>88-89</v>
          </cell>
          <cell r="C232">
            <v>2812.5</v>
          </cell>
          <cell r="D232">
            <v>13000</v>
          </cell>
          <cell r="E232">
            <v>12191.210000000001</v>
          </cell>
          <cell r="F232">
            <v>93.77853846153846</v>
          </cell>
          <cell r="G232">
            <v>68.689582222222228</v>
          </cell>
          <cell r="H232">
            <v>50.05</v>
          </cell>
        </row>
        <row r="233">
          <cell r="B233" t="str">
            <v>89-90</v>
          </cell>
          <cell r="C233">
            <v>2812.5</v>
          </cell>
          <cell r="D233">
            <v>13000</v>
          </cell>
          <cell r="E233">
            <v>12464.71</v>
          </cell>
          <cell r="F233">
            <v>95.882384615384609</v>
          </cell>
          <cell r="G233">
            <v>71.313822222222228</v>
          </cell>
          <cell r="H233">
            <v>50.592430238457638</v>
          </cell>
        </row>
        <row r="234">
          <cell r="B234" t="str">
            <v>90-91</v>
          </cell>
          <cell r="C234">
            <v>2682.5</v>
          </cell>
          <cell r="D234">
            <v>13750</v>
          </cell>
          <cell r="E234">
            <v>12376.880000000001</v>
          </cell>
          <cell r="F234">
            <v>90.013672727272734</v>
          </cell>
          <cell r="G234">
            <v>71.034529356943153</v>
          </cell>
          <cell r="H234">
            <v>52.670488154663872</v>
          </cell>
        </row>
        <row r="235">
          <cell r="B235" t="str">
            <v>91-92</v>
          </cell>
          <cell r="C235">
            <v>2682.5</v>
          </cell>
          <cell r="D235">
            <v>13440</v>
          </cell>
          <cell r="E235">
            <v>11579.91</v>
          </cell>
          <cell r="F235">
            <v>86.160044642857144</v>
          </cell>
          <cell r="G235">
            <v>66.919506057781931</v>
          </cell>
          <cell r="H235">
            <v>49.144296925529261</v>
          </cell>
        </row>
        <row r="236">
          <cell r="B236" t="str">
            <v>92-93</v>
          </cell>
          <cell r="C236">
            <v>2682.5</v>
          </cell>
          <cell r="D236">
            <v>13240</v>
          </cell>
          <cell r="E236">
            <v>12363.220000000001</v>
          </cell>
          <cell r="F236">
            <v>93.377794561933541</v>
          </cell>
          <cell r="G236">
            <v>71.4544734389562</v>
          </cell>
          <cell r="H236">
            <v>52.612357279338859</v>
          </cell>
        </row>
        <row r="237">
          <cell r="B237" t="str">
            <v>93-94</v>
          </cell>
          <cell r="C237">
            <v>2882.5</v>
          </cell>
          <cell r="D237">
            <v>14885</v>
          </cell>
          <cell r="E237">
            <v>13331.489799999999</v>
          </cell>
          <cell r="F237">
            <v>89.563250251931478</v>
          </cell>
          <cell r="G237">
            <v>70.561553251088981</v>
          </cell>
          <cell r="H237">
            <v>52.796515740157702</v>
          </cell>
        </row>
        <row r="238">
          <cell r="B238" t="str">
            <v>94-95</v>
          </cell>
          <cell r="C238">
            <v>3092.5</v>
          </cell>
          <cell r="D238">
            <v>14850</v>
          </cell>
          <cell r="E238">
            <v>14781.1</v>
          </cell>
          <cell r="F238">
            <v>99.536026936026943</v>
          </cell>
          <cell r="G238">
            <v>74.786483427647539</v>
          </cell>
          <cell r="H238">
            <v>54.56233411959262</v>
          </cell>
        </row>
        <row r="239">
          <cell r="B239" t="str">
            <v>95-96</v>
          </cell>
          <cell r="C239">
            <v>3092.5</v>
          </cell>
          <cell r="D239">
            <v>16620</v>
          </cell>
          <cell r="E239">
            <v>16071.3</v>
          </cell>
          <cell r="F239">
            <v>96.698555956678703</v>
          </cell>
          <cell r="G239">
            <v>75.344624090541629</v>
          </cell>
          <cell r="H239">
            <v>59.324924419441643</v>
          </cell>
        </row>
        <row r="240">
          <cell r="B240" t="str">
            <v>96-97</v>
          </cell>
          <cell r="C240">
            <v>3092.5</v>
          </cell>
          <cell r="D240">
            <v>16950</v>
          </cell>
          <cell r="E240">
            <v>16867.099999999999</v>
          </cell>
          <cell r="F240">
            <v>99.51091445427727</v>
          </cell>
          <cell r="G240">
            <v>74.891188358932908</v>
          </cell>
          <cell r="H240">
            <v>62.262507244290383</v>
          </cell>
        </row>
        <row r="241">
          <cell r="B241" t="str">
            <v>97-98</v>
          </cell>
          <cell r="C241">
            <v>3092.5</v>
          </cell>
          <cell r="D241">
            <v>17200</v>
          </cell>
          <cell r="E241">
            <v>17966.71</v>
          </cell>
          <cell r="F241">
            <v>104.45761627906977</v>
          </cell>
          <cell r="G241">
            <v>76.25933710590138</v>
          </cell>
          <cell r="H241">
            <v>66.321561592156598</v>
          </cell>
        </row>
        <row r="242">
          <cell r="B242" t="str">
            <v>98-99</v>
          </cell>
          <cell r="C242">
            <v>3092.5</v>
          </cell>
          <cell r="D242">
            <v>17500</v>
          </cell>
          <cell r="E242">
            <v>18471.390000000003</v>
          </cell>
          <cell r="F242">
            <v>105.55080000000001</v>
          </cell>
          <cell r="G242">
            <v>76.04373484236055</v>
          </cell>
          <cell r="H242">
            <v>68.184516229056172</v>
          </cell>
        </row>
        <row r="243">
          <cell r="B243" t="str">
            <v>99-00</v>
          </cell>
          <cell r="C243">
            <v>3512.5</v>
          </cell>
          <cell r="D243">
            <v>19000</v>
          </cell>
          <cell r="E243">
            <v>20146.400000000001</v>
          </cell>
          <cell r="F243">
            <v>106</v>
          </cell>
          <cell r="G243">
            <v>79.099999999999994</v>
          </cell>
          <cell r="H243">
            <v>69.400000000000006</v>
          </cell>
        </row>
        <row r="244">
          <cell r="B244" t="str">
            <v>00-01</v>
          </cell>
          <cell r="C244">
            <v>3512.5</v>
          </cell>
          <cell r="D244">
            <v>21850</v>
          </cell>
          <cell r="E244">
            <v>20415.89</v>
          </cell>
          <cell r="F244">
            <v>93.22</v>
          </cell>
          <cell r="G244">
            <v>77.67</v>
          </cell>
          <cell r="H244">
            <v>66.349999999999994</v>
          </cell>
        </row>
        <row r="245">
          <cell r="A245" t="str">
            <v>Average last 5 years</v>
          </cell>
          <cell r="D245">
            <v>18500</v>
          </cell>
          <cell r="E245">
            <v>18773.498</v>
          </cell>
          <cell r="F245">
            <v>101.74786614666941</v>
          </cell>
          <cell r="G245">
            <v>76.792852061438964</v>
          </cell>
          <cell r="H245">
            <v>66.503717013100641</v>
          </cell>
        </row>
        <row r="246">
          <cell r="A246" t="str">
            <v>Korba - I : Retired from 17.06.89</v>
          </cell>
        </row>
        <row r="247">
          <cell r="A247" t="str">
            <v>Korba - II : All units Derated  to 40 MW each   from 01.01.90</v>
          </cell>
        </row>
        <row r="248">
          <cell r="A248" t="str">
            <v>Amarkantak - I : Unit no. 2 derated to 20 MW  from 01.03.93</v>
          </cell>
        </row>
        <row r="249">
          <cell r="A249" t="str">
            <v>M.P. THERMAL</v>
          </cell>
          <cell r="B249" t="str">
            <v>88-89</v>
          </cell>
          <cell r="C249">
            <v>2687.5</v>
          </cell>
          <cell r="D249">
            <v>12340</v>
          </cell>
          <cell r="E249">
            <v>11458.298000000001</v>
          </cell>
          <cell r="F249">
            <v>92.854927066450571</v>
          </cell>
          <cell r="G249" t="str">
            <v/>
          </cell>
          <cell r="H249">
            <v>48.670693426781355</v>
          </cell>
        </row>
        <row r="250">
          <cell r="B250" t="str">
            <v>89-90</v>
          </cell>
          <cell r="C250">
            <v>2687.5</v>
          </cell>
          <cell r="D250">
            <v>12370</v>
          </cell>
          <cell r="E250">
            <v>11772.71</v>
          </cell>
          <cell r="F250">
            <v>95.171463217461607</v>
          </cell>
          <cell r="G250" t="str">
            <v/>
          </cell>
          <cell r="H250">
            <v>50.006201550387594</v>
          </cell>
        </row>
        <row r="251">
          <cell r="B251" t="str">
            <v>90-91</v>
          </cell>
          <cell r="C251">
            <v>2557.5</v>
          </cell>
          <cell r="D251">
            <v>13070</v>
          </cell>
          <cell r="E251">
            <v>11770.724</v>
          </cell>
          <cell r="F251">
            <v>90.059097169089512</v>
          </cell>
          <cell r="G251" t="str">
            <v/>
          </cell>
          <cell r="H251">
            <v>52.539196650553258</v>
          </cell>
        </row>
        <row r="252">
          <cell r="B252" t="str">
            <v>91-92</v>
          </cell>
          <cell r="C252">
            <v>2557.5</v>
          </cell>
          <cell r="D252">
            <v>12760</v>
          </cell>
          <cell r="E252">
            <v>11025.722</v>
          </cell>
          <cell r="F252">
            <v>86.408479623824448</v>
          </cell>
          <cell r="G252" t="str">
            <v/>
          </cell>
          <cell r="H252">
            <v>49.07938008678358</v>
          </cell>
        </row>
        <row r="253">
          <cell r="B253" t="str">
            <v>92-93</v>
          </cell>
          <cell r="C253">
            <v>2557.5</v>
          </cell>
          <cell r="D253">
            <v>12600</v>
          </cell>
          <cell r="E253">
            <v>11747.684000000001</v>
          </cell>
          <cell r="F253">
            <v>93.235587301587316</v>
          </cell>
          <cell r="G253" t="str">
            <v/>
          </cell>
          <cell r="H253">
            <v>52.453775764346368</v>
          </cell>
        </row>
        <row r="254">
          <cell r="B254" t="str">
            <v>93-94</v>
          </cell>
          <cell r="C254">
            <v>2757.5</v>
          </cell>
          <cell r="D254">
            <v>14335</v>
          </cell>
          <cell r="E254">
            <v>12723.7418</v>
          </cell>
          <cell r="F254">
            <v>88.759970701081258</v>
          </cell>
          <cell r="G254" t="str">
            <v/>
          </cell>
          <cell r="H254">
            <v>52.67386910749844</v>
          </cell>
        </row>
        <row r="255">
          <cell r="B255" t="str">
            <v>94-95</v>
          </cell>
          <cell r="C255">
            <v>2967.5</v>
          </cell>
          <cell r="D255">
            <v>14230</v>
          </cell>
          <cell r="E255">
            <v>14181.98</v>
          </cell>
          <cell r="F255">
            <v>99.662543921293036</v>
          </cell>
          <cell r="G255" t="str">
            <v/>
          </cell>
          <cell r="H255">
            <v>54.555938958196286</v>
          </cell>
        </row>
        <row r="256">
          <cell r="B256" t="str">
            <v>95-96</v>
          </cell>
          <cell r="C256">
            <v>2967.5</v>
          </cell>
          <cell r="D256">
            <v>16000</v>
          </cell>
          <cell r="E256">
            <v>15345.699999999999</v>
          </cell>
          <cell r="F256">
            <v>95.910624999999996</v>
          </cell>
          <cell r="G256" t="str">
            <v/>
          </cell>
          <cell r="H256">
            <v>58.871303112191427</v>
          </cell>
        </row>
        <row r="257">
          <cell r="B257" t="str">
            <v>96-97</v>
          </cell>
          <cell r="C257">
            <v>2967.5</v>
          </cell>
          <cell r="D257">
            <v>16290</v>
          </cell>
          <cell r="E257">
            <v>16139.499999999998</v>
          </cell>
          <cell r="F257">
            <v>99.076120319214226</v>
          </cell>
          <cell r="G257" t="str">
            <v/>
          </cell>
          <cell r="H257">
            <v>62.086223278823468</v>
          </cell>
        </row>
      </sheetData>
      <sheetData sheetId="1" refreshError="1"/>
      <sheetData sheetId="2" refreshError="1"/>
      <sheetData sheetId="3" refreshError="1"/>
      <sheetData sheetId="4" refreshError="1">
        <row r="3">
          <cell r="A3" t="str">
            <v>STATION NAME</v>
          </cell>
          <cell r="B3" t="str">
            <v>YEAR</v>
          </cell>
          <cell r="C3" t="str">
            <v>CAPACITY</v>
          </cell>
          <cell r="D3" t="str">
            <v>TARGET</v>
          </cell>
          <cell r="E3" t="str">
            <v>ACTUAL GENE.</v>
          </cell>
          <cell r="F3" t="str">
            <v>ACHIEVE-MENT</v>
          </cell>
          <cell r="G3" t="str">
            <v>AVAIL-ABILITY</v>
          </cell>
          <cell r="H3" t="str">
            <v>P.L.F.</v>
          </cell>
          <cell r="I3" t="str">
            <v>AUXILIARY CONSUMPTION</v>
          </cell>
          <cell r="K3" t="str">
            <v>MAXIMUM DEMAND</v>
          </cell>
          <cell r="L3" t="str">
            <v>COAL IN MT</v>
          </cell>
          <cell r="N3" t="str">
            <v>COAL CONSUMED</v>
          </cell>
          <cell r="P3" t="str">
            <v>FUEL OIL CONSUMPTION</v>
          </cell>
        </row>
        <row r="4">
          <cell r="A4" t="str">
            <v/>
          </cell>
          <cell r="B4" t="str">
            <v>P A R T I C U L A R S</v>
          </cell>
          <cell r="C4" t="str">
            <v>MW</v>
          </cell>
          <cell r="D4" t="str">
            <v>MKwh</v>
          </cell>
          <cell r="E4" t="str">
            <v>MKwh</v>
          </cell>
          <cell r="F4" t="str">
            <v>%</v>
          </cell>
          <cell r="G4" t="str">
            <v>%</v>
          </cell>
          <cell r="H4" t="str">
            <v>%</v>
          </cell>
          <cell r="I4" t="str">
            <v>MKwh</v>
          </cell>
          <cell r="J4" t="str">
            <v>%</v>
          </cell>
          <cell r="K4" t="str">
            <v>MW</v>
          </cell>
          <cell r="L4" t="str">
            <v>OP.STOCK</v>
          </cell>
          <cell r="M4" t="str">
            <v>RECIEPT</v>
          </cell>
          <cell r="N4" t="str">
            <v>MT</v>
          </cell>
          <cell r="O4" t="str">
            <v>Kg/kWH</v>
          </cell>
          <cell r="P4" t="str">
            <v>KL</v>
          </cell>
          <cell r="Q4" t="str">
            <v>ml/KWH</v>
          </cell>
        </row>
        <row r="5">
          <cell r="A5" t="str">
            <v>KORBA EAST I</v>
          </cell>
          <cell r="B5" t="str">
            <v>88-89</v>
          </cell>
          <cell r="C5">
            <v>90</v>
          </cell>
          <cell r="D5">
            <v>350</v>
          </cell>
          <cell r="E5">
            <v>233.16</v>
          </cell>
          <cell r="F5">
            <v>66.617142857142852</v>
          </cell>
          <cell r="G5">
            <v>45.51</v>
          </cell>
          <cell r="H5">
            <v>29.573820395738203</v>
          </cell>
          <cell r="I5" t="str">
            <v/>
          </cell>
          <cell r="J5">
            <v>0</v>
          </cell>
          <cell r="K5">
            <v>57</v>
          </cell>
          <cell r="N5">
            <v>277748</v>
          </cell>
          <cell r="O5">
            <v>1.1912334877337452</v>
          </cell>
          <cell r="P5">
            <v>0</v>
          </cell>
          <cell r="Q5">
            <v>0</v>
          </cell>
        </row>
        <row r="6">
          <cell r="A6">
            <v>2</v>
          </cell>
          <cell r="B6" t="str">
            <v>89-90</v>
          </cell>
          <cell r="C6">
            <v>90</v>
          </cell>
          <cell r="D6">
            <v>315</v>
          </cell>
          <cell r="E6">
            <v>64.739999999999995</v>
          </cell>
          <cell r="F6">
            <v>10.23</v>
          </cell>
          <cell r="G6">
            <v>45.51</v>
          </cell>
          <cell r="H6">
            <v>38.924963924963919</v>
          </cell>
          <cell r="I6" t="str">
            <v/>
          </cell>
          <cell r="J6">
            <v>0</v>
          </cell>
          <cell r="K6">
            <v>60</v>
          </cell>
          <cell r="N6">
            <v>71743</v>
          </cell>
          <cell r="O6">
            <v>1.1081711461229535</v>
          </cell>
          <cell r="P6">
            <v>0</v>
          </cell>
          <cell r="Q6">
            <v>0</v>
          </cell>
        </row>
        <row r="7">
          <cell r="A7" t="str">
            <v>KORBA EAST II</v>
          </cell>
          <cell r="B7" t="str">
            <v>88-89</v>
          </cell>
          <cell r="C7">
            <v>200</v>
          </cell>
          <cell r="D7">
            <v>900</v>
          </cell>
          <cell r="E7">
            <v>626.98</v>
          </cell>
          <cell r="F7">
            <v>69.664444444444442</v>
          </cell>
          <cell r="G7">
            <v>53.05</v>
          </cell>
          <cell r="H7">
            <v>35.786529680365298</v>
          </cell>
          <cell r="I7" t="str">
            <v/>
          </cell>
          <cell r="J7">
            <v>0</v>
          </cell>
          <cell r="K7">
            <v>160</v>
          </cell>
          <cell r="N7">
            <v>588701</v>
          </cell>
          <cell r="O7">
            <v>0.93894701585377527</v>
          </cell>
          <cell r="P7">
            <v>7154</v>
          </cell>
          <cell r="Q7">
            <v>11.410252320648187</v>
          </cell>
        </row>
        <row r="8">
          <cell r="A8">
            <v>4</v>
          </cell>
          <cell r="B8" t="str">
            <v>89-90</v>
          </cell>
          <cell r="C8">
            <v>200</v>
          </cell>
          <cell r="D8">
            <v>900</v>
          </cell>
          <cell r="E8">
            <v>1032.1500000000001</v>
          </cell>
          <cell r="F8">
            <v>114.68333333333335</v>
          </cell>
          <cell r="G8">
            <v>72.95</v>
          </cell>
          <cell r="H8">
            <v>58.912671232876718</v>
          </cell>
          <cell r="I8">
            <v>119</v>
          </cell>
          <cell r="J8">
            <v>11.529331976941336</v>
          </cell>
          <cell r="K8">
            <v>200</v>
          </cell>
          <cell r="N8">
            <v>983703</v>
          </cell>
          <cell r="O8">
            <v>0.95306205493387575</v>
          </cell>
          <cell r="P8">
            <v>4674</v>
          </cell>
          <cell r="Q8">
            <v>4.5284115680860335</v>
          </cell>
        </row>
        <row r="9">
          <cell r="A9">
            <v>5</v>
          </cell>
          <cell r="B9" t="str">
            <v>90-91</v>
          </cell>
          <cell r="C9">
            <v>160</v>
          </cell>
          <cell r="D9">
            <v>1050</v>
          </cell>
          <cell r="E9">
            <v>1019.65</v>
          </cell>
          <cell r="F9">
            <v>97.109523809523807</v>
          </cell>
          <cell r="G9">
            <v>76.790000000000006</v>
          </cell>
          <cell r="H9">
            <v>72.749001141552512</v>
          </cell>
          <cell r="I9">
            <v>126</v>
          </cell>
          <cell r="J9">
            <v>12.357181385769627</v>
          </cell>
          <cell r="K9">
            <v>176</v>
          </cell>
          <cell r="N9">
            <v>985516</v>
          </cell>
          <cell r="O9">
            <v>0.9665238071887412</v>
          </cell>
          <cell r="P9">
            <v>4737</v>
          </cell>
          <cell r="Q9">
            <v>4.6457117638405334</v>
          </cell>
        </row>
        <row r="10">
          <cell r="A10">
            <v>6</v>
          </cell>
          <cell r="B10" t="str">
            <v>91-92</v>
          </cell>
          <cell r="C10">
            <v>160</v>
          </cell>
          <cell r="D10">
            <v>840</v>
          </cell>
          <cell r="E10">
            <v>623.36</v>
          </cell>
          <cell r="F10">
            <v>74.209523809523816</v>
          </cell>
          <cell r="G10">
            <v>55.55</v>
          </cell>
          <cell r="H10">
            <v>44.474885844748862</v>
          </cell>
          <cell r="I10">
            <v>91.84</v>
          </cell>
          <cell r="J10">
            <v>14.733059548254619</v>
          </cell>
          <cell r="K10">
            <v>146</v>
          </cell>
          <cell r="N10">
            <v>626484</v>
          </cell>
          <cell r="O10">
            <v>1.0050115503080082</v>
          </cell>
          <cell r="P10">
            <v>6372</v>
          </cell>
          <cell r="Q10">
            <v>10.222022587268993</v>
          </cell>
        </row>
        <row r="11">
          <cell r="A11" t="str">
            <v>a</v>
          </cell>
          <cell r="B11" t="str">
            <v>92-93</v>
          </cell>
          <cell r="C11">
            <v>160</v>
          </cell>
          <cell r="D11">
            <v>840</v>
          </cell>
          <cell r="E11">
            <v>725.76</v>
          </cell>
          <cell r="F11">
            <v>86.4</v>
          </cell>
          <cell r="G11">
            <v>61.32</v>
          </cell>
          <cell r="H11">
            <v>51.780821917808218</v>
          </cell>
          <cell r="I11">
            <v>104.13</v>
          </cell>
          <cell r="J11">
            <v>14.347718253968255</v>
          </cell>
          <cell r="K11">
            <v>192</v>
          </cell>
          <cell r="N11">
            <v>745282</v>
          </cell>
          <cell r="O11">
            <v>1.0268986992945326</v>
          </cell>
          <cell r="P11">
            <v>7889</v>
          </cell>
          <cell r="Q11">
            <v>10.869984567901234</v>
          </cell>
        </row>
        <row r="12">
          <cell r="A12" t="str">
            <v>b</v>
          </cell>
          <cell r="B12" t="str">
            <v>93-94</v>
          </cell>
          <cell r="C12">
            <v>160</v>
          </cell>
          <cell r="D12">
            <v>850</v>
          </cell>
          <cell r="E12">
            <v>726.2</v>
          </cell>
          <cell r="F12">
            <v>85.435294117647061</v>
          </cell>
          <cell r="G12">
            <v>60.264794520547945</v>
          </cell>
          <cell r="H12">
            <v>51.812214611872143</v>
          </cell>
          <cell r="I12">
            <v>102.85735</v>
          </cell>
          <cell r="J12">
            <v>14.163777196364638</v>
          </cell>
          <cell r="K12">
            <v>164</v>
          </cell>
          <cell r="N12">
            <v>747152</v>
          </cell>
          <cell r="O12">
            <v>1.0288515560451665</v>
          </cell>
          <cell r="P12">
            <v>6596.07</v>
          </cell>
          <cell r="Q12">
            <v>9.0829936656568435</v>
          </cell>
        </row>
        <row r="13">
          <cell r="A13" t="str">
            <v>c</v>
          </cell>
          <cell r="B13" t="str">
            <v>94-95</v>
          </cell>
          <cell r="C13">
            <v>160</v>
          </cell>
          <cell r="D13">
            <v>850</v>
          </cell>
          <cell r="E13">
            <v>797.1</v>
          </cell>
          <cell r="F13">
            <v>93.776470588235298</v>
          </cell>
          <cell r="G13">
            <v>67.2</v>
          </cell>
          <cell r="H13">
            <v>56.87071917808219</v>
          </cell>
          <cell r="I13">
            <v>111.1</v>
          </cell>
          <cell r="J13">
            <v>13.938025341864257</v>
          </cell>
          <cell r="K13">
            <v>182</v>
          </cell>
          <cell r="N13">
            <v>830584</v>
          </cell>
          <cell r="O13">
            <v>1.0420072763768662</v>
          </cell>
          <cell r="P13">
            <v>10237</v>
          </cell>
          <cell r="Q13">
            <v>12.842805168736669</v>
          </cell>
        </row>
        <row r="14">
          <cell r="A14" t="str">
            <v>d</v>
          </cell>
          <cell r="B14" t="str">
            <v>95-96</v>
          </cell>
          <cell r="C14">
            <v>160</v>
          </cell>
          <cell r="D14">
            <v>900</v>
          </cell>
          <cell r="E14">
            <v>1017.6</v>
          </cell>
          <cell r="F14">
            <v>113.06666666666666</v>
          </cell>
          <cell r="G14">
            <v>76.7</v>
          </cell>
          <cell r="H14">
            <v>72.404371584699447</v>
          </cell>
          <cell r="I14">
            <v>127</v>
          </cell>
          <cell r="J14">
            <v>12.480345911949685</v>
          </cell>
          <cell r="K14">
            <v>192</v>
          </cell>
          <cell r="N14">
            <v>1055897</v>
          </cell>
          <cell r="O14">
            <v>1.0376346305031448</v>
          </cell>
          <cell r="P14">
            <v>6774</v>
          </cell>
          <cell r="Q14">
            <v>6.6568396226415096</v>
          </cell>
        </row>
        <row r="15">
          <cell r="A15" t="str">
            <v>e</v>
          </cell>
          <cell r="B15" t="str">
            <v>96-97</v>
          </cell>
          <cell r="C15">
            <v>160</v>
          </cell>
          <cell r="D15">
            <v>900</v>
          </cell>
          <cell r="E15">
            <v>1111.0999999999999</v>
          </cell>
          <cell r="F15">
            <v>123.45555555555553</v>
          </cell>
          <cell r="G15">
            <v>81.400000000000006</v>
          </cell>
          <cell r="H15">
            <v>79.273687214611869</v>
          </cell>
          <cell r="I15">
            <v>128.80000000000001</v>
          </cell>
          <cell r="J15">
            <v>11.592115921159214</v>
          </cell>
          <cell r="K15">
            <v>196</v>
          </cell>
          <cell r="N15">
            <v>1098156</v>
          </cell>
          <cell r="O15">
            <v>0.98835028350283505</v>
          </cell>
          <cell r="P15">
            <v>6387</v>
          </cell>
          <cell r="Q15">
            <v>5.7483574835748366</v>
          </cell>
        </row>
        <row r="16">
          <cell r="A16" t="str">
            <v>f</v>
          </cell>
          <cell r="B16" t="str">
            <v>97-98</v>
          </cell>
          <cell r="C16">
            <v>160</v>
          </cell>
          <cell r="D16">
            <v>1050</v>
          </cell>
          <cell r="E16">
            <v>1123.95</v>
          </cell>
          <cell r="F16">
            <v>107.04285714285714</v>
          </cell>
          <cell r="G16">
            <v>83.5</v>
          </cell>
          <cell r="H16">
            <v>80.190496575342465</v>
          </cell>
          <cell r="I16">
            <v>132.66300000000001</v>
          </cell>
          <cell r="J16">
            <v>11.803283064193247</v>
          </cell>
          <cell r="K16">
            <v>190</v>
          </cell>
          <cell r="N16">
            <v>1049273</v>
          </cell>
          <cell r="O16">
            <v>0.93355843231460478</v>
          </cell>
          <cell r="P16">
            <v>5874</v>
          </cell>
          <cell r="Q16">
            <v>5.2262111303883625</v>
          </cell>
        </row>
        <row r="17">
          <cell r="A17" t="str">
            <v>g</v>
          </cell>
          <cell r="B17" t="str">
            <v>98-99</v>
          </cell>
          <cell r="C17">
            <v>160</v>
          </cell>
          <cell r="D17">
            <v>1000</v>
          </cell>
          <cell r="E17">
            <v>827.49</v>
          </cell>
          <cell r="F17">
            <v>82.748999999999995</v>
          </cell>
          <cell r="G17">
            <v>59.9</v>
          </cell>
          <cell r="H17">
            <v>59.038955479452056</v>
          </cell>
          <cell r="I17">
            <v>98.7</v>
          </cell>
          <cell r="J17">
            <v>11.927636587753327</v>
          </cell>
          <cell r="K17">
            <v>188</v>
          </cell>
          <cell r="N17">
            <v>770211</v>
          </cell>
          <cell r="O17">
            <v>0.93077982815502303</v>
          </cell>
          <cell r="P17">
            <v>3594</v>
          </cell>
          <cell r="Q17">
            <v>4.3432549033825181</v>
          </cell>
        </row>
        <row r="18">
          <cell r="A18" t="str">
            <v>h</v>
          </cell>
          <cell r="B18" t="str">
            <v>99-00</v>
          </cell>
          <cell r="C18">
            <v>160</v>
          </cell>
          <cell r="D18">
            <v>900</v>
          </cell>
          <cell r="E18">
            <v>991.4</v>
          </cell>
          <cell r="F18">
            <v>110.15555555555555</v>
          </cell>
          <cell r="G18">
            <v>76.5</v>
          </cell>
          <cell r="H18">
            <v>70.5</v>
          </cell>
          <cell r="I18">
            <v>123.9</v>
          </cell>
          <cell r="J18">
            <v>12.5</v>
          </cell>
          <cell r="K18">
            <v>172</v>
          </cell>
          <cell r="N18">
            <v>945093</v>
          </cell>
          <cell r="O18">
            <v>0.95</v>
          </cell>
          <cell r="P18">
            <v>4874</v>
          </cell>
          <cell r="Q18">
            <v>4.9162800080693971</v>
          </cell>
        </row>
        <row r="19">
          <cell r="A19">
            <v>7</v>
          </cell>
          <cell r="B19" t="str">
            <v>00-01</v>
          </cell>
          <cell r="C19">
            <v>160</v>
          </cell>
          <cell r="D19">
            <v>850</v>
          </cell>
          <cell r="E19">
            <v>889.2</v>
          </cell>
          <cell r="F19">
            <v>104.61176470588235</v>
          </cell>
          <cell r="G19">
            <v>64.37</v>
          </cell>
          <cell r="H19">
            <v>63.44</v>
          </cell>
          <cell r="I19">
            <v>107.73</v>
          </cell>
          <cell r="J19">
            <v>12.12</v>
          </cell>
          <cell r="K19">
            <v>180</v>
          </cell>
          <cell r="N19">
            <v>852784</v>
          </cell>
          <cell r="O19">
            <v>0.95899999999999996</v>
          </cell>
          <cell r="P19">
            <v>3494</v>
          </cell>
          <cell r="Q19">
            <v>3.93</v>
          </cell>
        </row>
        <row r="20">
          <cell r="A20" t="str">
            <v>Average last 5 years</v>
          </cell>
          <cell r="C20" t="str">
            <v>No</v>
          </cell>
          <cell r="D20">
            <v>940</v>
          </cell>
          <cell r="E20">
            <v>988.62800000000004</v>
          </cell>
          <cell r="F20">
            <v>105.60294659197011</v>
          </cell>
          <cell r="G20">
            <v>73.134</v>
          </cell>
          <cell r="H20">
            <v>70.488627853881283</v>
          </cell>
          <cell r="I20">
            <v>118.3586</v>
          </cell>
          <cell r="J20">
            <v>11.988607114621157</v>
          </cell>
          <cell r="K20">
            <v>185.2</v>
          </cell>
          <cell r="L20">
            <v>0</v>
          </cell>
          <cell r="M20">
            <v>0</v>
          </cell>
          <cell r="N20">
            <v>943103.4</v>
          </cell>
          <cell r="O20">
            <v>0.95233770879449242</v>
          </cell>
          <cell r="P20">
            <v>4844.6000000000004</v>
          </cell>
          <cell r="Q20">
            <v>4.832820705083023</v>
          </cell>
        </row>
        <row r="21">
          <cell r="A21" t="str">
            <v>KORBA EAST III</v>
          </cell>
          <cell r="B21" t="str">
            <v>88-89</v>
          </cell>
          <cell r="C21">
            <v>240</v>
          </cell>
          <cell r="D21">
            <v>1200</v>
          </cell>
          <cell r="E21">
            <v>1075.1099999999999</v>
          </cell>
          <cell r="F21">
            <v>89.592499999999987</v>
          </cell>
          <cell r="G21">
            <v>73.069999999999993</v>
          </cell>
          <cell r="H21">
            <v>51.137271689497709</v>
          </cell>
          <cell r="I21" t="str">
            <v/>
          </cell>
          <cell r="J21">
            <v>0</v>
          </cell>
          <cell r="K21">
            <v>212</v>
          </cell>
          <cell r="N21">
            <v>978858</v>
          </cell>
          <cell r="O21">
            <v>0.9104724167759578</v>
          </cell>
          <cell r="P21">
            <v>19275</v>
          </cell>
          <cell r="Q21">
            <v>17.928398024388205</v>
          </cell>
        </row>
        <row r="22">
          <cell r="A22">
            <v>8</v>
          </cell>
          <cell r="B22" t="str">
            <v>89-90</v>
          </cell>
          <cell r="C22">
            <v>240</v>
          </cell>
          <cell r="D22">
            <v>1110</v>
          </cell>
          <cell r="E22">
            <v>1193.79</v>
          </cell>
          <cell r="F22">
            <v>107.54864864864865</v>
          </cell>
          <cell r="G22">
            <v>78.05</v>
          </cell>
          <cell r="H22">
            <v>56.782248858447488</v>
          </cell>
          <cell r="I22">
            <v>114</v>
          </cell>
          <cell r="J22">
            <v>9.5494182393888369</v>
          </cell>
          <cell r="K22">
            <v>224</v>
          </cell>
          <cell r="N22">
            <v>1094158</v>
          </cell>
          <cell r="O22">
            <v>0.916541435260808</v>
          </cell>
          <cell r="P22">
            <v>18208</v>
          </cell>
          <cell r="Q22">
            <v>15.252263798490523</v>
          </cell>
        </row>
        <row r="23">
          <cell r="A23" t="str">
            <v>a</v>
          </cell>
          <cell r="B23" t="str">
            <v>90-91</v>
          </cell>
          <cell r="C23">
            <v>240</v>
          </cell>
          <cell r="D23">
            <v>1250</v>
          </cell>
          <cell r="E23">
            <v>1137.1400000000001</v>
          </cell>
          <cell r="F23">
            <v>90.97120000000001</v>
          </cell>
          <cell r="G23">
            <v>73.55</v>
          </cell>
          <cell r="H23">
            <v>54.087709284627103</v>
          </cell>
          <cell r="I23">
            <v>113</v>
          </cell>
          <cell r="J23">
            <v>9.9372108975148166</v>
          </cell>
          <cell r="K23">
            <v>215</v>
          </cell>
          <cell r="N23">
            <v>1065421</v>
          </cell>
          <cell r="O23">
            <v>0.93693036917178185</v>
          </cell>
          <cell r="P23">
            <v>14929</v>
          </cell>
          <cell r="Q23">
            <v>13.128550574247672</v>
          </cell>
        </row>
        <row r="24">
          <cell r="A24" t="str">
            <v>b</v>
          </cell>
          <cell r="B24" t="str">
            <v>91-92</v>
          </cell>
          <cell r="C24">
            <v>240</v>
          </cell>
          <cell r="D24">
            <v>1200</v>
          </cell>
          <cell r="E24">
            <v>850.6</v>
          </cell>
          <cell r="F24">
            <v>70.88333333333334</v>
          </cell>
          <cell r="G24">
            <v>60.67</v>
          </cell>
          <cell r="H24">
            <v>40.458523592085236</v>
          </cell>
          <cell r="I24">
            <v>93.49</v>
          </cell>
          <cell r="J24">
            <v>10.99106513049612</v>
          </cell>
          <cell r="K24">
            <v>218</v>
          </cell>
          <cell r="N24">
            <v>821535</v>
          </cell>
          <cell r="O24">
            <v>0.96583000235128147</v>
          </cell>
          <cell r="P24">
            <v>13865</v>
          </cell>
          <cell r="Q24">
            <v>16.300258640959321</v>
          </cell>
        </row>
        <row r="25">
          <cell r="A25" t="str">
            <v>c</v>
          </cell>
          <cell r="B25" t="str">
            <v>92-93</v>
          </cell>
          <cell r="C25">
            <v>240</v>
          </cell>
          <cell r="D25">
            <v>1100</v>
          </cell>
          <cell r="E25">
            <v>866.45</v>
          </cell>
          <cell r="F25">
            <v>78.768181818181816</v>
          </cell>
          <cell r="G25">
            <v>60.12</v>
          </cell>
          <cell r="H25">
            <v>41.212423896499239</v>
          </cell>
          <cell r="I25">
            <v>93.94</v>
          </cell>
          <cell r="J25">
            <v>10.841941254544405</v>
          </cell>
          <cell r="K25">
            <v>220</v>
          </cell>
          <cell r="N25">
            <v>837244</v>
          </cell>
          <cell r="O25">
            <v>0.96629234231634831</v>
          </cell>
          <cell r="P25">
            <v>13463</v>
          </cell>
          <cell r="Q25">
            <v>15.538115298055283</v>
          </cell>
        </row>
        <row r="26">
          <cell r="A26" t="str">
            <v>d</v>
          </cell>
          <cell r="B26" t="str">
            <v>93-94</v>
          </cell>
          <cell r="C26">
            <v>240</v>
          </cell>
          <cell r="D26">
            <v>1200</v>
          </cell>
          <cell r="E26">
            <v>1009.737</v>
          </cell>
          <cell r="F26">
            <v>84.144750000000002</v>
          </cell>
          <cell r="G26">
            <v>68.032301369863021</v>
          </cell>
          <cell r="H26">
            <v>48.027825342465754</v>
          </cell>
          <cell r="I26">
            <v>106.832292</v>
          </cell>
          <cell r="J26">
            <v>10.580209698168929</v>
          </cell>
          <cell r="K26">
            <v>216</v>
          </cell>
          <cell r="N26">
            <v>1033657</v>
          </cell>
          <cell r="O26">
            <v>1.0236893369263482</v>
          </cell>
          <cell r="P26">
            <v>9864.48</v>
          </cell>
          <cell r="Q26">
            <v>9.7693557827434265</v>
          </cell>
        </row>
        <row r="27">
          <cell r="A27" t="str">
            <v>e</v>
          </cell>
          <cell r="B27" t="str">
            <v>94-95</v>
          </cell>
          <cell r="C27">
            <v>240</v>
          </cell>
          <cell r="D27">
            <v>1150</v>
          </cell>
          <cell r="E27">
            <v>1103</v>
          </cell>
          <cell r="F27">
            <v>95.913043478260875</v>
          </cell>
          <cell r="G27">
            <v>76.5</v>
          </cell>
          <cell r="H27">
            <v>52.463850837138509</v>
          </cell>
          <cell r="I27">
            <v>121.3</v>
          </cell>
          <cell r="J27">
            <v>10.99728014505893</v>
          </cell>
          <cell r="K27">
            <v>217</v>
          </cell>
          <cell r="N27">
            <v>1127339</v>
          </cell>
          <cell r="O27">
            <v>1.0220661831368993</v>
          </cell>
          <cell r="P27">
            <v>19357</v>
          </cell>
          <cell r="Q27">
            <v>17.5494106980961</v>
          </cell>
        </row>
        <row r="28">
          <cell r="A28">
            <v>9</v>
          </cell>
          <cell r="B28" t="str">
            <v>95-96</v>
          </cell>
          <cell r="C28">
            <v>240</v>
          </cell>
          <cell r="D28">
            <v>1150</v>
          </cell>
          <cell r="E28">
            <v>1114.5</v>
          </cell>
          <cell r="F28">
            <v>96.913043478260875</v>
          </cell>
          <cell r="G28">
            <v>72.2</v>
          </cell>
          <cell r="H28">
            <v>52.866006375227684</v>
          </cell>
          <cell r="I28">
            <v>119.5</v>
          </cell>
          <cell r="J28">
            <v>10.722296994167788</v>
          </cell>
          <cell r="K28">
            <v>214</v>
          </cell>
          <cell r="N28">
            <v>1148422</v>
          </cell>
          <cell r="O28">
            <v>1.0304369672498879</v>
          </cell>
          <cell r="P28">
            <v>9390</v>
          </cell>
          <cell r="Q28">
            <v>8.4253028263795429</v>
          </cell>
        </row>
        <row r="29">
          <cell r="A29">
            <v>10</v>
          </cell>
          <cell r="B29" t="str">
            <v>96-97</v>
          </cell>
          <cell r="C29">
            <v>240</v>
          </cell>
          <cell r="D29">
            <v>1200</v>
          </cell>
          <cell r="E29">
            <v>1261.0999999999999</v>
          </cell>
          <cell r="F29">
            <v>105.09166666666665</v>
          </cell>
          <cell r="G29">
            <v>78.599999999999994</v>
          </cell>
          <cell r="H29">
            <v>59.983828006088274</v>
          </cell>
          <cell r="I29">
            <v>130.69999999999999</v>
          </cell>
          <cell r="J29">
            <v>10.363967964475457</v>
          </cell>
          <cell r="K29">
            <v>217</v>
          </cell>
          <cell r="N29">
            <v>1215835</v>
          </cell>
          <cell r="O29">
            <v>0.96410673221790499</v>
          </cell>
          <cell r="P29">
            <v>7474</v>
          </cell>
          <cell r="Q29">
            <v>5.9265720402822932</v>
          </cell>
        </row>
        <row r="30">
          <cell r="A30">
            <v>11</v>
          </cell>
          <cell r="B30" t="str">
            <v>97-98</v>
          </cell>
          <cell r="C30">
            <v>240</v>
          </cell>
          <cell r="D30">
            <v>1000</v>
          </cell>
          <cell r="E30">
            <v>1352.17</v>
          </cell>
          <cell r="F30">
            <v>135.21700000000001</v>
          </cell>
          <cell r="G30">
            <v>83.4</v>
          </cell>
          <cell r="H30">
            <v>64.31554414003044</v>
          </cell>
          <cell r="I30">
            <v>139.19800000000001</v>
          </cell>
          <cell r="J30">
            <v>10.294415643003468</v>
          </cell>
          <cell r="K30">
            <v>213</v>
          </cell>
          <cell r="N30">
            <v>1152800</v>
          </cell>
          <cell r="O30">
            <v>0.85255552186485428</v>
          </cell>
          <cell r="P30">
            <v>6231</v>
          </cell>
          <cell r="Q30">
            <v>4.6081483837091488</v>
          </cell>
        </row>
        <row r="31">
          <cell r="A31">
            <v>12</v>
          </cell>
          <cell r="B31" t="str">
            <v>98-99</v>
          </cell>
          <cell r="C31">
            <v>240</v>
          </cell>
          <cell r="D31">
            <v>1100</v>
          </cell>
          <cell r="E31">
            <v>969.66</v>
          </cell>
          <cell r="F31">
            <v>88.150909090909096</v>
          </cell>
          <cell r="G31">
            <v>59.9</v>
          </cell>
          <cell r="H31">
            <v>46.121575342465754</v>
          </cell>
          <cell r="I31">
            <v>104.9</v>
          </cell>
          <cell r="J31">
            <v>10.818224944826023</v>
          </cell>
          <cell r="K31">
            <v>205</v>
          </cell>
          <cell r="N31">
            <v>842753</v>
          </cell>
          <cell r="O31">
            <v>0.86912216653259911</v>
          </cell>
          <cell r="P31">
            <v>4062</v>
          </cell>
          <cell r="Q31">
            <v>4.1890972093311056</v>
          </cell>
        </row>
        <row r="32">
          <cell r="A32">
            <v>13</v>
          </cell>
          <cell r="B32" t="str">
            <v>99-00</v>
          </cell>
          <cell r="C32">
            <v>240</v>
          </cell>
          <cell r="D32">
            <v>1000</v>
          </cell>
          <cell r="E32">
            <v>1349.3</v>
          </cell>
          <cell r="F32">
            <v>150.1</v>
          </cell>
          <cell r="G32">
            <v>84.2</v>
          </cell>
          <cell r="H32">
            <v>64</v>
          </cell>
          <cell r="I32">
            <v>136.1</v>
          </cell>
          <cell r="J32">
            <v>10.1</v>
          </cell>
          <cell r="K32">
            <v>208</v>
          </cell>
          <cell r="N32">
            <v>1212963</v>
          </cell>
          <cell r="O32">
            <v>0.9</v>
          </cell>
          <cell r="P32">
            <v>5019</v>
          </cell>
          <cell r="Q32">
            <v>3.72</v>
          </cell>
        </row>
        <row r="33">
          <cell r="A33">
            <v>14</v>
          </cell>
          <cell r="B33" t="str">
            <v>00-01</v>
          </cell>
          <cell r="C33">
            <v>240</v>
          </cell>
          <cell r="D33">
            <v>1150</v>
          </cell>
          <cell r="E33">
            <v>1293.6300000000001</v>
          </cell>
          <cell r="F33">
            <v>112.48956521739132</v>
          </cell>
          <cell r="G33">
            <v>81.05</v>
          </cell>
          <cell r="H33">
            <v>61.53</v>
          </cell>
          <cell r="I33">
            <v>128.52000000000001</v>
          </cell>
          <cell r="J33">
            <v>9.93</v>
          </cell>
          <cell r="K33">
            <v>206</v>
          </cell>
          <cell r="N33">
            <v>1151942</v>
          </cell>
          <cell r="O33">
            <v>0.89</v>
          </cell>
          <cell r="P33">
            <v>5085</v>
          </cell>
          <cell r="Q33">
            <v>3.93</v>
          </cell>
        </row>
        <row r="34">
          <cell r="A34" t="str">
            <v>Average last 5 years</v>
          </cell>
          <cell r="B34" t="str">
            <v>Cost of  Fuels  per  Kwh  Generated</v>
          </cell>
          <cell r="C34" t="str">
            <v>Paise</v>
          </cell>
          <cell r="D34">
            <v>1090</v>
          </cell>
          <cell r="E34">
            <v>1245.172</v>
          </cell>
          <cell r="F34">
            <v>118.20982819499341</v>
          </cell>
          <cell r="G34">
            <v>77.430000000000007</v>
          </cell>
          <cell r="H34">
            <v>59.190189497716894</v>
          </cell>
          <cell r="I34">
            <v>127.8836</v>
          </cell>
          <cell r="J34">
            <v>10.301321710460989</v>
          </cell>
          <cell r="K34">
            <v>209.8</v>
          </cell>
          <cell r="L34">
            <v>0</v>
          </cell>
          <cell r="M34">
            <v>0</v>
          </cell>
          <cell r="N34">
            <v>1115258.6000000001</v>
          </cell>
          <cell r="O34">
            <v>0.89515688412307171</v>
          </cell>
          <cell r="P34">
            <v>5574.2</v>
          </cell>
          <cell r="Q34">
            <v>4.4747635266645087</v>
          </cell>
        </row>
        <row r="35">
          <cell r="A35" t="str">
            <v>KORBA EAST</v>
          </cell>
          <cell r="B35" t="str">
            <v>88-89</v>
          </cell>
          <cell r="C35">
            <v>530</v>
          </cell>
          <cell r="D35">
            <v>2450</v>
          </cell>
          <cell r="E35">
            <v>1935.25</v>
          </cell>
          <cell r="F35">
            <v>78.989795918367349</v>
          </cell>
          <cell r="G35">
            <v>60.835283018867919</v>
          </cell>
          <cell r="H35">
            <v>41.682820711639529</v>
          </cell>
          <cell r="I35">
            <v>0</v>
          </cell>
          <cell r="J35">
            <v>0</v>
          </cell>
          <cell r="K35" t="str">
            <v/>
          </cell>
          <cell r="L35" t="str">
            <v/>
          </cell>
          <cell r="M35" t="str">
            <v/>
          </cell>
          <cell r="N35">
            <v>1845307</v>
          </cell>
          <cell r="O35">
            <v>0.95352383412995734</v>
          </cell>
          <cell r="P35">
            <v>26429</v>
          </cell>
          <cell r="Q35">
            <v>13.656633509882445</v>
          </cell>
        </row>
        <row r="36">
          <cell r="A36">
            <v>17</v>
          </cell>
          <cell r="B36" t="str">
            <v>89-90</v>
          </cell>
          <cell r="C36">
            <v>530</v>
          </cell>
          <cell r="D36">
            <v>2325</v>
          </cell>
          <cell r="E36">
            <v>2290.6799999999998</v>
          </cell>
          <cell r="F36">
            <v>98.523870967741928</v>
          </cell>
          <cell r="G36">
            <v>70.599811320754725</v>
          </cell>
          <cell r="H36">
            <v>49.338330317911598</v>
          </cell>
          <cell r="I36">
            <v>233</v>
          </cell>
          <cell r="J36">
            <v>10.171652085843506</v>
          </cell>
          <cell r="K36" t="str">
            <v/>
          </cell>
          <cell r="L36">
            <v>126109</v>
          </cell>
          <cell r="M36">
            <v>2052076</v>
          </cell>
          <cell r="N36">
            <v>2149604</v>
          </cell>
          <cell r="O36">
            <v>0.93841304765397171</v>
          </cell>
          <cell r="P36">
            <v>22882</v>
          </cell>
          <cell r="Q36">
            <v>9.9891735205266574</v>
          </cell>
        </row>
        <row r="37">
          <cell r="A37">
            <v>18</v>
          </cell>
          <cell r="B37" t="str">
            <v>90-91</v>
          </cell>
          <cell r="C37">
            <v>400</v>
          </cell>
          <cell r="D37">
            <v>2300</v>
          </cell>
          <cell r="E37">
            <v>2156.79</v>
          </cell>
          <cell r="F37">
            <v>93.773478260869567</v>
          </cell>
          <cell r="G37">
            <v>74.846000000000004</v>
          </cell>
          <cell r="H37">
            <v>61.552226027397261</v>
          </cell>
          <cell r="I37">
            <v>239</v>
          </cell>
          <cell r="J37">
            <v>11.081282832357346</v>
          </cell>
          <cell r="K37" t="str">
            <v/>
          </cell>
          <cell r="L37">
            <v>140564</v>
          </cell>
          <cell r="M37">
            <v>1960713</v>
          </cell>
          <cell r="N37">
            <v>2050937</v>
          </cell>
          <cell r="O37">
            <v>0.9509210447006895</v>
          </cell>
          <cell r="P37">
            <v>19666</v>
          </cell>
          <cell r="Q37">
            <v>9.1181802586250864</v>
          </cell>
        </row>
        <row r="38">
          <cell r="A38" t="str">
            <v>Note :-</v>
          </cell>
          <cell r="B38" t="str">
            <v>91-92</v>
          </cell>
          <cell r="C38">
            <v>400</v>
          </cell>
          <cell r="D38">
            <v>2040</v>
          </cell>
          <cell r="E38">
            <v>1473.96</v>
          </cell>
          <cell r="F38">
            <v>72.252941176470586</v>
          </cell>
          <cell r="G38">
            <v>58.622000000000007</v>
          </cell>
          <cell r="H38">
            <v>41.950136612021858</v>
          </cell>
          <cell r="I38">
            <v>185.32999999999998</v>
          </cell>
          <cell r="J38">
            <v>12.573611224185187</v>
          </cell>
          <cell r="K38" t="str">
            <v/>
          </cell>
          <cell r="L38">
            <v>106295</v>
          </cell>
          <cell r="M38">
            <v>1485028</v>
          </cell>
          <cell r="N38">
            <v>1448019</v>
          </cell>
          <cell r="O38">
            <v>0.98240047219734594</v>
          </cell>
          <cell r="P38">
            <v>20237</v>
          </cell>
          <cell r="Q38">
            <v>13.729680588347037</v>
          </cell>
        </row>
        <row r="39">
          <cell r="A39">
            <v>1</v>
          </cell>
          <cell r="B39" t="str">
            <v>92-93</v>
          </cell>
          <cell r="C39">
            <v>400</v>
          </cell>
          <cell r="D39">
            <v>1940</v>
          </cell>
          <cell r="E39">
            <v>1592.21</v>
          </cell>
          <cell r="F39">
            <v>82.072680412371128</v>
          </cell>
          <cell r="G39">
            <v>60.6</v>
          </cell>
          <cell r="H39">
            <v>45.439783105022833</v>
          </cell>
          <cell r="I39">
            <v>198.07</v>
          </cell>
          <cell r="J39">
            <v>12.439941967454041</v>
          </cell>
          <cell r="K39" t="str">
            <v/>
          </cell>
          <cell r="L39">
            <v>138478</v>
          </cell>
          <cell r="M39">
            <v>1460489</v>
          </cell>
          <cell r="N39">
            <v>1582526</v>
          </cell>
          <cell r="O39">
            <v>0.99391788771581635</v>
          </cell>
          <cell r="P39">
            <v>21352</v>
          </cell>
          <cell r="Q39">
            <v>13.410291356039718</v>
          </cell>
        </row>
        <row r="40">
          <cell r="A40">
            <v>2</v>
          </cell>
          <cell r="B40" t="str">
            <v>93-94</v>
          </cell>
          <cell r="C40">
            <v>400</v>
          </cell>
          <cell r="D40">
            <v>2050</v>
          </cell>
          <cell r="E40">
            <v>1735.9369999999999</v>
          </cell>
          <cell r="F40">
            <v>84.679853658536572</v>
          </cell>
          <cell r="G40">
            <v>64.925298630136979</v>
          </cell>
          <cell r="H40">
            <v>49.541581050228309</v>
          </cell>
          <cell r="I40">
            <v>209.68964199999999</v>
          </cell>
          <cell r="J40">
            <v>12.079334791527572</v>
          </cell>
          <cell r="K40" t="str">
            <v/>
          </cell>
          <cell r="L40">
            <v>55118</v>
          </cell>
          <cell r="M40">
            <v>1778517</v>
          </cell>
          <cell r="N40">
            <v>1780809</v>
          </cell>
          <cell r="O40">
            <v>1.0258488643309061</v>
          </cell>
          <cell r="P40">
            <v>16460.55</v>
          </cell>
          <cell r="Q40">
            <v>9.482227753656959</v>
          </cell>
        </row>
        <row r="41">
          <cell r="A41">
            <v>3</v>
          </cell>
          <cell r="B41" t="str">
            <v>94-95</v>
          </cell>
          <cell r="C41">
            <v>400</v>
          </cell>
          <cell r="D41">
            <v>2000</v>
          </cell>
          <cell r="E41">
            <v>1900.1</v>
          </cell>
          <cell r="F41">
            <v>95.004999999999995</v>
          </cell>
          <cell r="G41">
            <v>72.78</v>
          </cell>
          <cell r="H41">
            <v>54.226598173515981</v>
          </cell>
          <cell r="I41">
            <v>232.39999999999998</v>
          </cell>
          <cell r="J41">
            <v>12.230935213936107</v>
          </cell>
          <cell r="K41">
            <v>390</v>
          </cell>
          <cell r="L41">
            <v>55519</v>
          </cell>
          <cell r="M41">
            <v>1906808</v>
          </cell>
          <cell r="N41">
            <v>1957923</v>
          </cell>
          <cell r="O41">
            <v>1.0304315562338824</v>
          </cell>
          <cell r="P41">
            <v>29594</v>
          </cell>
          <cell r="Q41">
            <v>15.57496973843482</v>
          </cell>
        </row>
        <row r="42">
          <cell r="A42">
            <v>4</v>
          </cell>
          <cell r="B42" t="str">
            <v>95-96</v>
          </cell>
          <cell r="C42">
            <v>400</v>
          </cell>
          <cell r="D42">
            <v>2050</v>
          </cell>
          <cell r="E42">
            <v>2132.1</v>
          </cell>
          <cell r="F42">
            <v>104.00487804878048</v>
          </cell>
          <cell r="G42">
            <v>74</v>
          </cell>
          <cell r="H42">
            <v>60.681352459016395</v>
          </cell>
          <cell r="I42">
            <v>246.5</v>
          </cell>
          <cell r="J42">
            <v>11.561371417850946</v>
          </cell>
          <cell r="K42">
            <v>393</v>
          </cell>
          <cell r="L42">
            <v>66859</v>
          </cell>
          <cell r="M42">
            <v>1965681</v>
          </cell>
          <cell r="N42">
            <v>2204319</v>
          </cell>
          <cell r="O42">
            <v>1.0338722386379626</v>
          </cell>
          <cell r="P42">
            <v>16164</v>
          </cell>
          <cell r="Q42">
            <v>7.581257914731955</v>
          </cell>
        </row>
        <row r="43">
          <cell r="A43">
            <v>5</v>
          </cell>
          <cell r="B43" t="str">
            <v>96-97</v>
          </cell>
          <cell r="C43">
            <v>400</v>
          </cell>
          <cell r="D43">
            <v>2100</v>
          </cell>
          <cell r="E43">
            <v>2372.1999999999998</v>
          </cell>
          <cell r="F43">
            <v>112.96190476190475</v>
          </cell>
          <cell r="G43">
            <v>79.72</v>
          </cell>
          <cell r="H43">
            <v>67.699771689497709</v>
          </cell>
          <cell r="I43">
            <v>259.5</v>
          </cell>
          <cell r="J43">
            <v>10.939212545316584</v>
          </cell>
          <cell r="K43">
            <v>426</v>
          </cell>
          <cell r="L43">
            <v>76639</v>
          </cell>
          <cell r="M43">
            <v>2274395</v>
          </cell>
          <cell r="N43">
            <v>2313991</v>
          </cell>
          <cell r="O43">
            <v>0.97546201837956326</v>
          </cell>
          <cell r="P43">
            <v>13861</v>
          </cell>
          <cell r="Q43">
            <v>5.8430992327796982</v>
          </cell>
        </row>
        <row r="44">
          <cell r="B44" t="str">
            <v>97-98</v>
          </cell>
          <cell r="C44">
            <v>400</v>
          </cell>
          <cell r="D44">
            <v>2050</v>
          </cell>
          <cell r="E44">
            <v>2476.12</v>
          </cell>
          <cell r="F44">
            <v>120.78634146341463</v>
          </cell>
          <cell r="G44">
            <v>83.44</v>
          </cell>
          <cell r="H44">
            <v>70.665525114155244</v>
          </cell>
          <cell r="I44">
            <v>271.86099999999999</v>
          </cell>
          <cell r="J44">
            <v>10.97931441125632</v>
          </cell>
          <cell r="K44">
            <v>395</v>
          </cell>
          <cell r="L44">
            <v>22006</v>
          </cell>
          <cell r="M44">
            <v>2264444</v>
          </cell>
          <cell r="N44">
            <v>2202073</v>
          </cell>
          <cell r="O44">
            <v>0.8893240230683489</v>
          </cell>
          <cell r="P44">
            <v>12105</v>
          </cell>
          <cell r="Q44">
            <v>4.8886968321406075</v>
          </cell>
        </row>
        <row r="45">
          <cell r="A45" t="str">
            <v>EXECUTIVE SUMMARY</v>
          </cell>
          <cell r="B45" t="str">
            <v>98-99</v>
          </cell>
          <cell r="C45">
            <v>400</v>
          </cell>
          <cell r="D45">
            <v>2100</v>
          </cell>
          <cell r="E45">
            <v>1797.15</v>
          </cell>
          <cell r="F45">
            <v>85.578571428571422</v>
          </cell>
          <cell r="G45">
            <v>59.9</v>
          </cell>
          <cell r="H45">
            <v>51.288527397260275</v>
          </cell>
          <cell r="I45">
            <v>203.60000000000002</v>
          </cell>
          <cell r="J45">
            <v>11.329048771666251</v>
          </cell>
          <cell r="K45">
            <v>392</v>
          </cell>
          <cell r="L45">
            <v>82281</v>
          </cell>
          <cell r="M45">
            <v>1607171</v>
          </cell>
          <cell r="N45">
            <v>1612964</v>
          </cell>
          <cell r="O45">
            <v>0.89751217205019063</v>
          </cell>
          <cell r="P45">
            <v>7656</v>
          </cell>
          <cell r="Q45">
            <v>4.2600784575577997</v>
          </cell>
        </row>
        <row r="46">
          <cell r="A46" t="str">
            <v>96-97 to 00-01</v>
          </cell>
          <cell r="B46" t="str">
            <v>99-00</v>
          </cell>
          <cell r="C46">
            <v>400</v>
          </cell>
          <cell r="D46">
            <v>1900</v>
          </cell>
          <cell r="E46">
            <v>2340.6999999999998</v>
          </cell>
          <cell r="F46">
            <v>123.19473684210524</v>
          </cell>
          <cell r="G46">
            <v>81.099999999999994</v>
          </cell>
          <cell r="H46">
            <v>66.599999999999994</v>
          </cell>
          <cell r="I46">
            <v>260</v>
          </cell>
          <cell r="J46">
            <v>11.107788268466699</v>
          </cell>
          <cell r="K46">
            <v>395</v>
          </cell>
          <cell r="L46">
            <v>69143</v>
          </cell>
          <cell r="M46">
            <v>2183603</v>
          </cell>
          <cell r="N46">
            <v>2158056</v>
          </cell>
          <cell r="O46">
            <v>0.92</v>
          </cell>
          <cell r="P46">
            <v>9893</v>
          </cell>
          <cell r="Q46">
            <v>4.2300000000000004</v>
          </cell>
        </row>
        <row r="47">
          <cell r="A47" t="str">
            <v>THERMAL GENETRATION</v>
          </cell>
          <cell r="B47" t="str">
            <v>00-01</v>
          </cell>
          <cell r="C47">
            <v>400</v>
          </cell>
          <cell r="D47">
            <v>2000</v>
          </cell>
          <cell r="E47">
            <v>2182.83</v>
          </cell>
          <cell r="F47">
            <v>109.14149999999999</v>
          </cell>
          <cell r="G47">
            <v>74.38</v>
          </cell>
          <cell r="H47">
            <v>62.3</v>
          </cell>
          <cell r="I47">
            <v>236.25</v>
          </cell>
          <cell r="J47">
            <v>10.82</v>
          </cell>
          <cell r="K47">
            <v>379</v>
          </cell>
          <cell r="L47">
            <v>90525</v>
          </cell>
          <cell r="M47">
            <v>1943564</v>
          </cell>
          <cell r="N47">
            <v>2004726</v>
          </cell>
          <cell r="O47">
            <v>0.91800000000000004</v>
          </cell>
          <cell r="P47">
            <v>8579</v>
          </cell>
          <cell r="Q47">
            <v>3.93</v>
          </cell>
        </row>
        <row r="48">
          <cell r="A48" t="str">
            <v>Average last 5 years</v>
          </cell>
          <cell r="B48" t="str">
            <v>P A R T I C U L A R S</v>
          </cell>
          <cell r="D48">
            <v>2030</v>
          </cell>
          <cell r="E48">
            <v>2233.7999999999997</v>
          </cell>
          <cell r="F48">
            <v>110.3326108991992</v>
          </cell>
          <cell r="G48">
            <v>75.707999999999998</v>
          </cell>
          <cell r="H48">
            <v>63.710764840182641</v>
          </cell>
          <cell r="I48">
            <v>246.2422</v>
          </cell>
          <cell r="J48">
            <v>11.035072799341171</v>
          </cell>
          <cell r="K48">
            <v>397.4</v>
          </cell>
          <cell r="L48">
            <v>68118.8</v>
          </cell>
          <cell r="M48">
            <v>2054635.4</v>
          </cell>
          <cell r="N48">
            <v>2058362</v>
          </cell>
          <cell r="O48">
            <v>0.92005964269962059</v>
          </cell>
          <cell r="P48">
            <v>10418.799999999999</v>
          </cell>
          <cell r="Q48">
            <v>4.6303749044956213</v>
          </cell>
        </row>
        <row r="49">
          <cell r="A49" t="str">
            <v>STATE  LOAD  DESPATCH  CENTRE  M.P.E.B.  JABALPUR</v>
          </cell>
          <cell r="B49" t="str">
            <v>Thermal  Generation (Including 100 % Satpura )</v>
          </cell>
          <cell r="C49" t="str">
            <v>MU</v>
          </cell>
          <cell r="D49">
            <v>16866.97</v>
          </cell>
          <cell r="E49">
            <v>17966.7</v>
          </cell>
          <cell r="F49">
            <v>18471.39</v>
          </cell>
          <cell r="G49">
            <v>20146.419999999998</v>
          </cell>
          <cell r="H49">
            <v>20415.89</v>
          </cell>
        </row>
        <row r="50">
          <cell r="A50" t="str">
            <v>KORBA WEST</v>
          </cell>
          <cell r="B50" t="str">
            <v xml:space="preserve">Plan Target    </v>
          </cell>
          <cell r="C50" t="str">
            <v>MU</v>
          </cell>
          <cell r="D50">
            <v>16950</v>
          </cell>
          <cell r="E50">
            <v>17200</v>
          </cell>
          <cell r="F50">
            <v>17500</v>
          </cell>
          <cell r="G50">
            <v>19010</v>
          </cell>
          <cell r="H50">
            <v>21860</v>
          </cell>
        </row>
        <row r="51">
          <cell r="A51" t="str">
            <v>STATION NAME</v>
          </cell>
          <cell r="B51" t="str">
            <v>YEAR</v>
          </cell>
          <cell r="C51" t="str">
            <v>CAPACITY</v>
          </cell>
          <cell r="D51" t="str">
            <v>TARGET</v>
          </cell>
          <cell r="E51" t="str">
            <v>ACTUAL GENE.</v>
          </cell>
          <cell r="F51" t="str">
            <v>ACHIEVE-MENT</v>
          </cell>
          <cell r="G51" t="str">
            <v>AVAIL-ABILITY</v>
          </cell>
          <cell r="H51" t="str">
            <v>P.L.F.</v>
          </cell>
          <cell r="I51" t="str">
            <v>AUXILIARY CONSUMPTION</v>
          </cell>
          <cell r="K51" t="str">
            <v>MAXIMUM DEMAND</v>
          </cell>
          <cell r="L51" t="str">
            <v>COAL IN MT</v>
          </cell>
          <cell r="N51" t="str">
            <v>COAL CONSUMED</v>
          </cell>
          <cell r="P51" t="str">
            <v>FUEL OIL CONSUMPTION</v>
          </cell>
        </row>
        <row r="52">
          <cell r="A52">
            <v>4</v>
          </cell>
          <cell r="B52" t="str">
            <v>Plant    Utilisation    Factor            **</v>
          </cell>
          <cell r="C52" t="str">
            <v>MW</v>
          </cell>
          <cell r="D52" t="str">
            <v>MKwh</v>
          </cell>
          <cell r="E52" t="str">
            <v>MKwh</v>
          </cell>
          <cell r="F52" t="str">
            <v>%</v>
          </cell>
          <cell r="G52" t="str">
            <v>%</v>
          </cell>
          <cell r="H52" t="str">
            <v>%</v>
          </cell>
          <cell r="I52" t="str">
            <v>MKwh</v>
          </cell>
          <cell r="J52" t="str">
            <v>%</v>
          </cell>
          <cell r="K52" t="str">
            <v>MW</v>
          </cell>
          <cell r="L52" t="str">
            <v>OP.STOCK</v>
          </cell>
          <cell r="M52" t="str">
            <v>RECIEPT</v>
          </cell>
          <cell r="N52" t="str">
            <v>MT</v>
          </cell>
          <cell r="O52" t="str">
            <v>Kg/kWH</v>
          </cell>
          <cell r="P52" t="str">
            <v>KL</v>
          </cell>
          <cell r="Q52" t="str">
            <v>ml/KWH</v>
          </cell>
        </row>
        <row r="53">
          <cell r="A53" t="str">
            <v>KORBA WEST I</v>
          </cell>
          <cell r="B53" t="str">
            <v>88-89</v>
          </cell>
          <cell r="C53">
            <v>420</v>
          </cell>
          <cell r="D53">
            <v>2000</v>
          </cell>
          <cell r="E53">
            <v>2064.27</v>
          </cell>
          <cell r="F53">
            <v>103.2135</v>
          </cell>
          <cell r="G53">
            <v>68.7</v>
          </cell>
          <cell r="H53">
            <v>56.106490541422048</v>
          </cell>
          <cell r="I53" t="str">
            <v/>
          </cell>
          <cell r="J53">
            <v>0</v>
          </cell>
          <cell r="K53">
            <v>420</v>
          </cell>
          <cell r="N53">
            <v>1641352</v>
          </cell>
          <cell r="O53">
            <v>0.79512466876910481</v>
          </cell>
          <cell r="P53">
            <v>8572</v>
          </cell>
          <cell r="Q53">
            <v>4.1525575627219311</v>
          </cell>
        </row>
        <row r="54">
          <cell r="A54">
            <v>6</v>
          </cell>
          <cell r="B54" t="str">
            <v>89-90</v>
          </cell>
          <cell r="C54">
            <v>420</v>
          </cell>
          <cell r="D54">
            <v>2000</v>
          </cell>
          <cell r="E54">
            <v>2369.84</v>
          </cell>
          <cell r="F54">
            <v>118.492</v>
          </cell>
          <cell r="G54">
            <v>73.63</v>
          </cell>
          <cell r="H54">
            <v>64.411828658404005</v>
          </cell>
          <cell r="I54">
            <v>205</v>
          </cell>
          <cell r="J54">
            <v>8.6503730209634409</v>
          </cell>
          <cell r="K54">
            <v>430</v>
          </cell>
          <cell r="N54">
            <v>1805424</v>
          </cell>
          <cell r="O54">
            <v>0.76183371029267799</v>
          </cell>
          <cell r="P54">
            <v>10037</v>
          </cell>
          <cell r="Q54">
            <v>4.2353070249468319</v>
          </cell>
        </row>
        <row r="55">
          <cell r="A55" t="str">
            <v>a</v>
          </cell>
          <cell r="B55" t="str">
            <v>90-91</v>
          </cell>
          <cell r="C55">
            <v>420</v>
          </cell>
          <cell r="D55">
            <v>2200</v>
          </cell>
          <cell r="E55">
            <v>2292.38</v>
          </cell>
          <cell r="F55">
            <v>104.19909090909091</v>
          </cell>
          <cell r="G55">
            <v>73.5</v>
          </cell>
          <cell r="H55">
            <v>62.30647966949337</v>
          </cell>
          <cell r="I55">
            <v>212.26</v>
          </cell>
          <cell r="J55">
            <v>9.2593723553686562</v>
          </cell>
          <cell r="K55">
            <v>435</v>
          </cell>
          <cell r="N55">
            <v>1619831</v>
          </cell>
          <cell r="O55">
            <v>0.70661539535330098</v>
          </cell>
          <cell r="P55">
            <v>11371</v>
          </cell>
          <cell r="Q55">
            <v>4.9603468883867423</v>
          </cell>
        </row>
        <row r="56">
          <cell r="A56" t="str">
            <v>b</v>
          </cell>
          <cell r="B56" t="str">
            <v>91-92</v>
          </cell>
          <cell r="C56">
            <v>420</v>
          </cell>
          <cell r="D56">
            <v>2200</v>
          </cell>
          <cell r="E56">
            <v>2607.5700000000002</v>
          </cell>
          <cell r="F56">
            <v>118.52590909090911</v>
          </cell>
          <cell r="G56">
            <v>87.35</v>
          </cell>
          <cell r="H56">
            <v>70.873287671232887</v>
          </cell>
          <cell r="I56">
            <v>255</v>
          </cell>
          <cell r="J56">
            <v>9.7792197333149247</v>
          </cell>
          <cell r="K56">
            <v>415</v>
          </cell>
          <cell r="N56">
            <v>1954298</v>
          </cell>
          <cell r="O56">
            <v>0.74947096338736829</v>
          </cell>
          <cell r="P56">
            <v>14148</v>
          </cell>
          <cell r="Q56">
            <v>5.4257412073309625</v>
          </cell>
        </row>
        <row r="57">
          <cell r="A57" t="str">
            <v>c</v>
          </cell>
          <cell r="B57" t="str">
            <v>92-93</v>
          </cell>
          <cell r="C57">
            <v>420</v>
          </cell>
          <cell r="D57">
            <v>2400</v>
          </cell>
          <cell r="E57">
            <v>2406.0700000000002</v>
          </cell>
          <cell r="F57">
            <v>100.25291666666668</v>
          </cell>
          <cell r="G57">
            <v>78.28</v>
          </cell>
          <cell r="H57">
            <v>65.396553598608406</v>
          </cell>
          <cell r="I57">
            <v>224.43</v>
          </cell>
          <cell r="J57">
            <v>9.3276587962943722</v>
          </cell>
          <cell r="K57">
            <v>425</v>
          </cell>
          <cell r="N57">
            <v>1700511</v>
          </cell>
          <cell r="O57">
            <v>0.70675873935504785</v>
          </cell>
          <cell r="P57">
            <v>12383</v>
          </cell>
          <cell r="Q57">
            <v>5.1465668081144766</v>
          </cell>
        </row>
        <row r="58">
          <cell r="A58" t="str">
            <v>d</v>
          </cell>
          <cell r="B58" t="str">
            <v>93-94</v>
          </cell>
          <cell r="C58">
            <v>420</v>
          </cell>
          <cell r="D58">
            <v>2534</v>
          </cell>
          <cell r="E58">
            <v>2504.9</v>
          </cell>
          <cell r="F58">
            <v>98.851617995264405</v>
          </cell>
          <cell r="G58">
            <v>79.501534246575346</v>
          </cell>
          <cell r="H58">
            <v>68.082735377255929</v>
          </cell>
          <cell r="I58">
            <v>254.25299999999999</v>
          </cell>
          <cell r="J58">
            <v>10.150225557906502</v>
          </cell>
          <cell r="K58">
            <v>440</v>
          </cell>
          <cell r="N58">
            <v>1734277</v>
          </cell>
          <cell r="O58">
            <v>0.69235378657830648</v>
          </cell>
          <cell r="P58">
            <v>10457.49</v>
          </cell>
          <cell r="Q58">
            <v>4.1748133658030255</v>
          </cell>
        </row>
        <row r="59">
          <cell r="A59" t="str">
            <v>e</v>
          </cell>
          <cell r="B59" t="str">
            <v>94-95</v>
          </cell>
          <cell r="C59">
            <v>420</v>
          </cell>
          <cell r="D59">
            <v>2480</v>
          </cell>
          <cell r="E59">
            <v>2383</v>
          </cell>
          <cell r="F59">
            <v>96.088709677419359</v>
          </cell>
          <cell r="G59">
            <v>77</v>
          </cell>
          <cell r="H59">
            <v>64.769515111980866</v>
          </cell>
          <cell r="I59">
            <v>253</v>
          </cell>
          <cell r="J59">
            <v>10.616869492236676</v>
          </cell>
          <cell r="K59">
            <v>420</v>
          </cell>
          <cell r="N59">
            <v>1601918</v>
          </cell>
          <cell r="O59">
            <v>0.6722274443978179</v>
          </cell>
          <cell r="P59">
            <v>12273</v>
          </cell>
          <cell r="Q59">
            <v>5.150230801510701</v>
          </cell>
        </row>
        <row r="60">
          <cell r="A60" t="str">
            <v>f</v>
          </cell>
          <cell r="B60" t="str">
            <v>95-96</v>
          </cell>
          <cell r="C60">
            <v>420</v>
          </cell>
          <cell r="D60">
            <v>2500</v>
          </cell>
          <cell r="E60">
            <v>2636</v>
          </cell>
          <cell r="F60">
            <v>105.44</v>
          </cell>
          <cell r="G60">
            <v>81</v>
          </cell>
          <cell r="H60">
            <v>71.450255876485386</v>
          </cell>
          <cell r="I60">
            <v>267.8</v>
          </cell>
          <cell r="J60">
            <v>10.159332321699544</v>
          </cell>
          <cell r="K60">
            <v>420</v>
          </cell>
          <cell r="N60">
            <v>1807464</v>
          </cell>
          <cell r="O60">
            <v>0.68568437025796658</v>
          </cell>
          <cell r="P60">
            <v>8827</v>
          </cell>
          <cell r="Q60">
            <v>3.3486342943854326</v>
          </cell>
        </row>
        <row r="61">
          <cell r="A61" t="str">
            <v>g</v>
          </cell>
          <cell r="B61" t="str">
            <v>96-97</v>
          </cell>
          <cell r="C61">
            <v>420</v>
          </cell>
          <cell r="D61">
            <v>2550</v>
          </cell>
          <cell r="E61">
            <v>2712.5</v>
          </cell>
          <cell r="F61">
            <v>106.37254901960785</v>
          </cell>
          <cell r="G61">
            <v>79.599999999999994</v>
          </cell>
          <cell r="H61">
            <v>73.725266362252668</v>
          </cell>
          <cell r="I61">
            <v>250.7</v>
          </cell>
          <cell r="J61">
            <v>9.2423963133640559</v>
          </cell>
          <cell r="K61">
            <v>440</v>
          </cell>
          <cell r="N61">
            <v>1843079</v>
          </cell>
          <cell r="O61">
            <v>0.67947612903225807</v>
          </cell>
          <cell r="P61">
            <v>9072</v>
          </cell>
          <cell r="Q61">
            <v>3.3445161290322583</v>
          </cell>
        </row>
        <row r="62">
          <cell r="A62" t="str">
            <v>h</v>
          </cell>
          <cell r="B62" t="str">
            <v>97-98</v>
          </cell>
          <cell r="C62">
            <v>420</v>
          </cell>
          <cell r="D62">
            <v>2550</v>
          </cell>
          <cell r="E62">
            <v>2757.26</v>
          </cell>
          <cell r="F62">
            <v>108.1278431372549</v>
          </cell>
          <cell r="G62">
            <v>81.400000000000006</v>
          </cell>
          <cell r="H62">
            <v>74.941835181561203</v>
          </cell>
          <cell r="I62">
            <v>268.755</v>
          </cell>
          <cell r="J62">
            <v>9.7471765448307366</v>
          </cell>
          <cell r="K62">
            <v>435</v>
          </cell>
          <cell r="N62">
            <v>1910941</v>
          </cell>
          <cell r="O62">
            <v>0.69305796334041769</v>
          </cell>
          <cell r="P62">
            <v>6239</v>
          </cell>
          <cell r="Q62">
            <v>2.2627536032147857</v>
          </cell>
        </row>
        <row r="63">
          <cell r="A63">
            <v>7</v>
          </cell>
          <cell r="B63" t="str">
            <v>98-99</v>
          </cell>
          <cell r="C63">
            <v>420</v>
          </cell>
          <cell r="D63">
            <v>2600</v>
          </cell>
          <cell r="E63">
            <v>2723.45</v>
          </cell>
          <cell r="F63">
            <v>104.74807692307692</v>
          </cell>
          <cell r="G63">
            <v>80.400000000000006</v>
          </cell>
          <cell r="H63">
            <v>74.022885409871705</v>
          </cell>
          <cell r="I63">
            <v>266.60000000000002</v>
          </cell>
          <cell r="J63">
            <v>9.7890543244781458</v>
          </cell>
          <cell r="K63">
            <v>430</v>
          </cell>
          <cell r="N63">
            <v>2064016</v>
          </cell>
          <cell r="O63">
            <v>0.75786814518349888</v>
          </cell>
          <cell r="P63">
            <v>5152</v>
          </cell>
          <cell r="Q63">
            <v>1.8917182250454387</v>
          </cell>
        </row>
        <row r="64">
          <cell r="A64" t="str">
            <v>a</v>
          </cell>
          <cell r="B64" t="str">
            <v>99-00</v>
          </cell>
          <cell r="C64">
            <v>420</v>
          </cell>
          <cell r="D64">
            <v>2700</v>
          </cell>
          <cell r="E64">
            <v>2614.8000000000002</v>
          </cell>
          <cell r="F64">
            <v>96.844444444444449</v>
          </cell>
          <cell r="G64">
            <v>81.3</v>
          </cell>
          <cell r="H64">
            <v>70.900000000000006</v>
          </cell>
          <cell r="I64">
            <v>260.7</v>
          </cell>
          <cell r="J64">
            <v>10</v>
          </cell>
          <cell r="K64">
            <v>420</v>
          </cell>
          <cell r="N64">
            <v>2054539</v>
          </cell>
          <cell r="O64">
            <v>0.79</v>
          </cell>
          <cell r="P64">
            <v>3915</v>
          </cell>
          <cell r="Q64">
            <v>1.5</v>
          </cell>
        </row>
        <row r="65">
          <cell r="A65" t="str">
            <v>b</v>
          </cell>
          <cell r="B65" t="str">
            <v>00-01</v>
          </cell>
          <cell r="C65">
            <v>420</v>
          </cell>
          <cell r="D65">
            <v>2800</v>
          </cell>
          <cell r="E65">
            <v>2792.13</v>
          </cell>
          <cell r="F65">
            <v>99.718928571428577</v>
          </cell>
          <cell r="G65">
            <v>87.16</v>
          </cell>
          <cell r="H65">
            <v>75.89</v>
          </cell>
          <cell r="I65">
            <v>267.75</v>
          </cell>
          <cell r="J65">
            <v>9.59</v>
          </cell>
          <cell r="K65">
            <v>420</v>
          </cell>
          <cell r="N65">
            <v>2056216</v>
          </cell>
          <cell r="O65">
            <v>0.73599999999999999</v>
          </cell>
          <cell r="P65">
            <v>3523</v>
          </cell>
          <cell r="Q65">
            <v>1.26</v>
          </cell>
        </row>
        <row r="66">
          <cell r="A66" t="str">
            <v>Average last 5 years</v>
          </cell>
          <cell r="B66" t="str">
            <v xml:space="preserve">Forced   Outage   </v>
          </cell>
          <cell r="C66" t="str">
            <v>MU</v>
          </cell>
          <cell r="D66">
            <v>2640</v>
          </cell>
          <cell r="E66">
            <v>2720.0279999999998</v>
          </cell>
          <cell r="F66">
            <v>103.16236841916255</v>
          </cell>
          <cell r="G66">
            <v>81.972000000000008</v>
          </cell>
          <cell r="H66">
            <v>73.895997390737122</v>
          </cell>
          <cell r="I66">
            <v>262.90099999999995</v>
          </cell>
          <cell r="J66">
            <v>9.6737254365345873</v>
          </cell>
          <cell r="K66">
            <v>429</v>
          </cell>
          <cell r="L66">
            <v>0</v>
          </cell>
          <cell r="M66">
            <v>0</v>
          </cell>
          <cell r="N66">
            <v>1985758.2</v>
          </cell>
          <cell r="O66">
            <v>0.73128044751123489</v>
          </cell>
          <cell r="P66">
            <v>5580.2</v>
          </cell>
          <cell r="Q66">
            <v>2.0517975914584965</v>
          </cell>
        </row>
        <row r="67">
          <cell r="A67" t="str">
            <v>KORBA WEST II</v>
          </cell>
          <cell r="B67" t="str">
            <v>88-89</v>
          </cell>
          <cell r="C67">
            <v>420</v>
          </cell>
          <cell r="D67">
            <v>1500</v>
          </cell>
          <cell r="E67">
            <v>1556.53</v>
          </cell>
          <cell r="F67">
            <v>103.76866666666666</v>
          </cell>
          <cell r="G67">
            <v>60.17</v>
          </cell>
          <cell r="H67">
            <v>42.306207871276364</v>
          </cell>
          <cell r="I67" t="str">
            <v/>
          </cell>
          <cell r="J67">
            <v>0</v>
          </cell>
          <cell r="K67">
            <v>405</v>
          </cell>
          <cell r="N67">
            <v>1243803</v>
          </cell>
          <cell r="O67">
            <v>0.79908707188425532</v>
          </cell>
          <cell r="P67">
            <v>10940</v>
          </cell>
          <cell r="Q67">
            <v>7.0284543182592047</v>
          </cell>
        </row>
        <row r="68">
          <cell r="A68" t="str">
            <v>b</v>
          </cell>
          <cell r="B68" t="str">
            <v>89-90</v>
          </cell>
          <cell r="C68">
            <v>420</v>
          </cell>
          <cell r="D68">
            <v>1560</v>
          </cell>
          <cell r="E68">
            <v>1683.58</v>
          </cell>
          <cell r="F68">
            <v>107.92179487179487</v>
          </cell>
          <cell r="G68">
            <v>52.76</v>
          </cell>
          <cell r="H68">
            <v>45.759404218308326</v>
          </cell>
          <cell r="I68">
            <v>149</v>
          </cell>
          <cell r="J68">
            <v>8.8501882892407853</v>
          </cell>
          <cell r="K68">
            <v>420</v>
          </cell>
          <cell r="N68">
            <v>1297045</v>
          </cell>
          <cell r="O68">
            <v>0.77040889057841033</v>
          </cell>
          <cell r="P68">
            <v>6352</v>
          </cell>
          <cell r="Q68">
            <v>3.7729124841112394</v>
          </cell>
        </row>
        <row r="69">
          <cell r="A69" t="str">
            <v>c</v>
          </cell>
          <cell r="B69" t="str">
            <v>90-91</v>
          </cell>
          <cell r="C69">
            <v>420</v>
          </cell>
          <cell r="D69">
            <v>2200</v>
          </cell>
          <cell r="E69">
            <v>2768.58</v>
          </cell>
          <cell r="F69">
            <v>125.84454545454545</v>
          </cell>
          <cell r="G69">
            <v>89.4</v>
          </cell>
          <cell r="H69">
            <v>75.249510763209386</v>
          </cell>
          <cell r="I69">
            <v>260.75</v>
          </cell>
          <cell r="J69">
            <v>9.4181854958137379</v>
          </cell>
          <cell r="K69">
            <v>420</v>
          </cell>
          <cell r="N69">
            <v>1963008</v>
          </cell>
          <cell r="O69">
            <v>0.70903062219621615</v>
          </cell>
          <cell r="P69">
            <v>7928</v>
          </cell>
          <cell r="Q69">
            <v>2.8635618259179796</v>
          </cell>
        </row>
        <row r="70">
          <cell r="A70" t="str">
            <v>d</v>
          </cell>
          <cell r="B70" t="str">
            <v>91-92</v>
          </cell>
          <cell r="C70">
            <v>420</v>
          </cell>
          <cell r="D70">
            <v>2200</v>
          </cell>
          <cell r="E70">
            <v>2041.83</v>
          </cell>
          <cell r="F70">
            <v>92.810454545454547</v>
          </cell>
          <cell r="G70">
            <v>68.760000000000005</v>
          </cell>
          <cell r="H70">
            <v>55.496575342465754</v>
          </cell>
          <cell r="I70">
            <v>189.16</v>
          </cell>
          <cell r="J70">
            <v>9.2642384527605142</v>
          </cell>
          <cell r="K70">
            <v>420</v>
          </cell>
          <cell r="N70">
            <v>1514144</v>
          </cell>
          <cell r="O70">
            <v>0.7415622260423248</v>
          </cell>
          <cell r="P70">
            <v>10879</v>
          </cell>
          <cell r="Q70">
            <v>5.3280635508343011</v>
          </cell>
        </row>
        <row r="71">
          <cell r="A71" t="str">
            <v>e</v>
          </cell>
          <cell r="B71" t="str">
            <v>92-93</v>
          </cell>
          <cell r="C71">
            <v>420</v>
          </cell>
          <cell r="D71">
            <v>2400</v>
          </cell>
          <cell r="E71">
            <v>2447.34</v>
          </cell>
          <cell r="F71">
            <v>101.9725</v>
          </cell>
          <cell r="G71">
            <v>81.28</v>
          </cell>
          <cell r="H71">
            <v>66.518264840182653</v>
          </cell>
          <cell r="I71">
            <v>229.96</v>
          </cell>
          <cell r="J71">
            <v>9.3963241723667323</v>
          </cell>
          <cell r="K71">
            <v>420</v>
          </cell>
          <cell r="N71">
            <v>1717518</v>
          </cell>
          <cell r="O71">
            <v>0.7017896982029469</v>
          </cell>
          <cell r="P71">
            <v>12666</v>
          </cell>
          <cell r="Q71">
            <v>5.1754149403025318</v>
          </cell>
        </row>
        <row r="72">
          <cell r="A72">
            <v>9</v>
          </cell>
          <cell r="B72" t="str">
            <v>93-94</v>
          </cell>
          <cell r="C72">
            <v>420</v>
          </cell>
          <cell r="D72">
            <v>2466</v>
          </cell>
          <cell r="E72">
            <v>2435.13</v>
          </cell>
          <cell r="F72">
            <v>98.748175182481745</v>
          </cell>
          <cell r="G72">
            <v>80.770465753424659</v>
          </cell>
          <cell r="H72">
            <v>66.186399217221137</v>
          </cell>
          <cell r="I72">
            <v>241.17</v>
          </cell>
          <cell r="J72">
            <v>9.9037833709083287</v>
          </cell>
          <cell r="K72">
            <v>425</v>
          </cell>
          <cell r="N72">
            <v>1694854</v>
          </cell>
          <cell r="O72">
            <v>0.69600144550804266</v>
          </cell>
          <cell r="P72">
            <v>12366.135</v>
          </cell>
          <cell r="Q72">
            <v>5.0782237498614036</v>
          </cell>
        </row>
        <row r="73">
          <cell r="A73">
            <v>10</v>
          </cell>
          <cell r="B73" t="str">
            <v>94-95</v>
          </cell>
          <cell r="C73">
            <v>420</v>
          </cell>
          <cell r="D73">
            <v>2520</v>
          </cell>
          <cell r="E73">
            <v>2072</v>
          </cell>
          <cell r="F73">
            <v>82.222222222222229</v>
          </cell>
          <cell r="G73">
            <v>67.599999999999994</v>
          </cell>
          <cell r="H73">
            <v>56.316590563165903</v>
          </cell>
          <cell r="I73">
            <v>207</v>
          </cell>
          <cell r="J73">
            <v>9.9903474903474905</v>
          </cell>
          <cell r="K73">
            <v>420</v>
          </cell>
          <cell r="N73">
            <v>1388587</v>
          </cell>
          <cell r="O73">
            <v>0.6701674710424711</v>
          </cell>
          <cell r="P73">
            <v>9236</v>
          </cell>
          <cell r="Q73">
            <v>4.4575289575289574</v>
          </cell>
        </row>
        <row r="74">
          <cell r="A74">
            <v>11</v>
          </cell>
          <cell r="B74" t="str">
            <v>95-96</v>
          </cell>
          <cell r="C74">
            <v>420</v>
          </cell>
          <cell r="D74">
            <v>2550</v>
          </cell>
          <cell r="E74">
            <v>2024.8</v>
          </cell>
          <cell r="F74">
            <v>79.403921568627453</v>
          </cell>
          <cell r="G74">
            <v>65</v>
          </cell>
          <cell r="H74">
            <v>54.883337670222915</v>
          </cell>
          <cell r="I74">
            <v>200</v>
          </cell>
          <cell r="J74">
            <v>9.8775187672856575</v>
          </cell>
          <cell r="K74">
            <v>420</v>
          </cell>
          <cell r="N74">
            <v>1377039</v>
          </cell>
          <cell r="O74">
            <v>0.68008642828921373</v>
          </cell>
          <cell r="P74">
            <v>6316</v>
          </cell>
          <cell r="Q74">
            <v>3.1193204267088106</v>
          </cell>
        </row>
        <row r="75">
          <cell r="A75">
            <v>12</v>
          </cell>
          <cell r="B75" t="str">
            <v>96-97</v>
          </cell>
          <cell r="C75">
            <v>420</v>
          </cell>
          <cell r="D75">
            <v>2550</v>
          </cell>
          <cell r="E75">
            <v>2200.6</v>
          </cell>
          <cell r="F75">
            <v>86.298039215686273</v>
          </cell>
          <cell r="G75">
            <v>73.599999999999994</v>
          </cell>
          <cell r="H75">
            <v>59.811915633833443</v>
          </cell>
          <cell r="I75">
            <v>221.2</v>
          </cell>
          <cell r="J75">
            <v>10.051804053439971</v>
          </cell>
          <cell r="K75">
            <v>415</v>
          </cell>
          <cell r="N75">
            <v>1498328</v>
          </cell>
          <cell r="O75">
            <v>0.68087248932109423</v>
          </cell>
          <cell r="P75">
            <v>8360</v>
          </cell>
          <cell r="Q75">
            <v>3.7989639189312006</v>
          </cell>
        </row>
        <row r="76">
          <cell r="A76">
            <v>13</v>
          </cell>
          <cell r="B76" t="str">
            <v>97-98</v>
          </cell>
          <cell r="C76">
            <v>420</v>
          </cell>
          <cell r="D76">
            <v>2550</v>
          </cell>
          <cell r="E76">
            <v>2273.96</v>
          </cell>
          <cell r="F76">
            <v>89.174901960784311</v>
          </cell>
          <cell r="G76">
            <v>72</v>
          </cell>
          <cell r="H76">
            <v>61.805827353772557</v>
          </cell>
          <cell r="I76">
            <v>227.755</v>
          </cell>
          <cell r="J76">
            <v>10.015787436894229</v>
          </cell>
          <cell r="K76">
            <v>440</v>
          </cell>
          <cell r="N76">
            <v>1574060</v>
          </cell>
          <cell r="O76">
            <v>0.69221094478354939</v>
          </cell>
          <cell r="P76">
            <v>5914</v>
          </cell>
          <cell r="Q76">
            <v>2.6007493535506341</v>
          </cell>
        </row>
        <row r="77">
          <cell r="A77">
            <v>14</v>
          </cell>
          <cell r="B77" t="str">
            <v>98-99</v>
          </cell>
          <cell r="C77">
            <v>420</v>
          </cell>
          <cell r="D77">
            <v>2600</v>
          </cell>
          <cell r="E77">
            <v>2594.7199999999998</v>
          </cell>
          <cell r="F77">
            <v>99.796923076923065</v>
          </cell>
          <cell r="G77">
            <v>81.5</v>
          </cell>
          <cell r="H77">
            <v>70.524026962383118</v>
          </cell>
          <cell r="I77">
            <v>265</v>
          </cell>
          <cell r="J77">
            <v>10.213048036011594</v>
          </cell>
          <cell r="K77">
            <v>420</v>
          </cell>
          <cell r="N77">
            <v>1991333</v>
          </cell>
          <cell r="O77">
            <v>0.76745583338471979</v>
          </cell>
          <cell r="P77">
            <v>3723</v>
          </cell>
          <cell r="Q77">
            <v>1.4348368995498553</v>
          </cell>
        </row>
        <row r="78">
          <cell r="A78">
            <v>15</v>
          </cell>
          <cell r="B78" t="str">
            <v>99-00</v>
          </cell>
          <cell r="C78">
            <v>420</v>
          </cell>
          <cell r="D78">
            <v>2600</v>
          </cell>
          <cell r="E78">
            <v>2403.0500000000002</v>
          </cell>
          <cell r="F78">
            <v>92.425000000000011</v>
          </cell>
          <cell r="G78">
            <v>73.599999999999994</v>
          </cell>
          <cell r="H78">
            <v>65.099999999999994</v>
          </cell>
          <cell r="I78">
            <v>228</v>
          </cell>
          <cell r="J78">
            <v>9.5</v>
          </cell>
          <cell r="K78">
            <v>415</v>
          </cell>
          <cell r="N78">
            <v>1887370</v>
          </cell>
          <cell r="O78">
            <v>0.79</v>
          </cell>
          <cell r="P78">
            <v>3313</v>
          </cell>
          <cell r="Q78">
            <v>1.38</v>
          </cell>
        </row>
        <row r="79">
          <cell r="A79">
            <v>16</v>
          </cell>
          <cell r="B79" t="str">
            <v>00-01</v>
          </cell>
          <cell r="C79">
            <v>420</v>
          </cell>
          <cell r="D79">
            <v>2650</v>
          </cell>
          <cell r="E79">
            <v>2163.6799999999998</v>
          </cell>
          <cell r="F79">
            <v>81.648301886792439</v>
          </cell>
          <cell r="G79">
            <v>67.81</v>
          </cell>
          <cell r="H79">
            <v>58.81</v>
          </cell>
          <cell r="I79">
            <v>216.61</v>
          </cell>
          <cell r="J79">
            <v>10.01</v>
          </cell>
          <cell r="K79">
            <v>410</v>
          </cell>
          <cell r="N79">
            <v>1588622</v>
          </cell>
          <cell r="O79">
            <v>0.73399999999999999</v>
          </cell>
          <cell r="P79">
            <v>3183</v>
          </cell>
          <cell r="Q79">
            <v>1.47</v>
          </cell>
        </row>
        <row r="80">
          <cell r="A80" t="str">
            <v>Average last 5 years</v>
          </cell>
          <cell r="B80" t="str">
            <v>Thermal  Auxiliary Consumption   Percentage</v>
          </cell>
          <cell r="C80" t="str">
            <v>%</v>
          </cell>
          <cell r="D80">
            <v>2590</v>
          </cell>
          <cell r="E80">
            <v>2327.2019999999998</v>
          </cell>
          <cell r="F80">
            <v>89.868633228037226</v>
          </cell>
          <cell r="G80">
            <v>73.701999999999998</v>
          </cell>
          <cell r="H80">
            <v>63.210353989997827</v>
          </cell>
          <cell r="I80">
            <v>231.71300000000002</v>
          </cell>
          <cell r="J80">
            <v>9.9581279052691585</v>
          </cell>
          <cell r="K80">
            <v>420</v>
          </cell>
          <cell r="L80">
            <v>0</v>
          </cell>
          <cell r="M80">
            <v>0</v>
          </cell>
          <cell r="N80">
            <v>1707942.6</v>
          </cell>
          <cell r="O80">
            <v>0.73290785349787269</v>
          </cell>
          <cell r="P80">
            <v>4898.6000000000004</v>
          </cell>
          <cell r="Q80">
            <v>2.1369100344063381</v>
          </cell>
        </row>
        <row r="81">
          <cell r="A81" t="str">
            <v xml:space="preserve">KORBA WEST </v>
          </cell>
          <cell r="B81" t="str">
            <v>88-89</v>
          </cell>
          <cell r="C81">
            <v>840</v>
          </cell>
          <cell r="D81">
            <v>3500</v>
          </cell>
          <cell r="E81">
            <v>3620.8</v>
          </cell>
          <cell r="F81">
            <v>103.45142857142856</v>
          </cell>
          <cell r="G81">
            <v>64.435000000000002</v>
          </cell>
          <cell r="H81" t="str">
            <v>***</v>
          </cell>
          <cell r="I81">
            <v>0</v>
          </cell>
          <cell r="J81">
            <v>0</v>
          </cell>
          <cell r="K81" t="str">
            <v/>
          </cell>
          <cell r="L81" t="str">
            <v/>
          </cell>
          <cell r="M81" t="str">
            <v/>
          </cell>
          <cell r="N81">
            <v>2885155</v>
          </cell>
          <cell r="O81">
            <v>0.79682804904993376</v>
          </cell>
          <cell r="P81">
            <v>19512</v>
          </cell>
          <cell r="Q81">
            <v>5.388864339372514</v>
          </cell>
        </row>
        <row r="82">
          <cell r="A82" t="str">
            <v>Note :-</v>
          </cell>
          <cell r="B82" t="str">
            <v>89-90</v>
          </cell>
          <cell r="C82">
            <v>840</v>
          </cell>
          <cell r="D82">
            <v>3560</v>
          </cell>
          <cell r="E82">
            <v>4053.42</v>
          </cell>
          <cell r="F82">
            <v>113.86011235955056</v>
          </cell>
          <cell r="G82">
            <v>63.195</v>
          </cell>
          <cell r="H82">
            <v>55.085616438356162</v>
          </cell>
          <cell r="I82">
            <v>354</v>
          </cell>
          <cell r="J82">
            <v>8.7333658984265146</v>
          </cell>
          <cell r="K82" t="str">
            <v/>
          </cell>
          <cell r="L82">
            <v>159088</v>
          </cell>
          <cell r="M82">
            <v>3250742</v>
          </cell>
          <cell r="N82">
            <v>3102469</v>
          </cell>
          <cell r="O82">
            <v>0.76539539450636751</v>
          </cell>
          <cell r="P82">
            <v>16389</v>
          </cell>
          <cell r="Q82">
            <v>4.0432523646698346</v>
          </cell>
        </row>
        <row r="83">
          <cell r="A83">
            <v>1</v>
          </cell>
          <cell r="B83" t="str">
            <v>90-91</v>
          </cell>
          <cell r="C83">
            <v>840</v>
          </cell>
          <cell r="D83">
            <v>4400</v>
          </cell>
          <cell r="E83">
            <v>5060.96</v>
          </cell>
          <cell r="F83">
            <v>115.02181818181818</v>
          </cell>
          <cell r="G83">
            <v>81.45</v>
          </cell>
          <cell r="H83">
            <v>68.777995216351385</v>
          </cell>
          <cell r="I83">
            <v>473.01</v>
          </cell>
          <cell r="J83">
            <v>9.3462505137365248</v>
          </cell>
          <cell r="K83" t="str">
            <v/>
          </cell>
          <cell r="L83">
            <v>313023</v>
          </cell>
          <cell r="M83">
            <v>3289767</v>
          </cell>
          <cell r="N83">
            <v>3582839</v>
          </cell>
          <cell r="O83">
            <v>0.7079366365274572</v>
          </cell>
          <cell r="P83">
            <v>19299</v>
          </cell>
          <cell r="Q83">
            <v>3.8133081470709116</v>
          </cell>
        </row>
        <row r="84">
          <cell r="A84">
            <v>2</v>
          </cell>
          <cell r="B84" t="str">
            <v>91-92</v>
          </cell>
          <cell r="C84">
            <v>840</v>
          </cell>
          <cell r="D84">
            <v>4400</v>
          </cell>
          <cell r="E84">
            <v>4649.3999999999996</v>
          </cell>
          <cell r="F84">
            <v>105.66818181818181</v>
          </cell>
          <cell r="G84">
            <v>78.054999999999993</v>
          </cell>
          <cell r="H84">
            <v>63.012295081967203</v>
          </cell>
          <cell r="I84">
            <v>444.15999999999997</v>
          </cell>
          <cell r="J84">
            <v>9.5530606099711797</v>
          </cell>
          <cell r="K84" t="str">
            <v/>
          </cell>
          <cell r="L84">
            <v>123702</v>
          </cell>
          <cell r="M84">
            <v>3358189</v>
          </cell>
          <cell r="N84">
            <v>3468442</v>
          </cell>
          <cell r="O84">
            <v>0.74599776315223465</v>
          </cell>
          <cell r="P84">
            <v>25027</v>
          </cell>
          <cell r="Q84">
            <v>5.3828450982922531</v>
          </cell>
        </row>
        <row r="85">
          <cell r="A85">
            <v>3</v>
          </cell>
          <cell r="B85" t="str">
            <v>92-93</v>
          </cell>
          <cell r="C85">
            <v>840</v>
          </cell>
          <cell r="D85">
            <v>4800</v>
          </cell>
          <cell r="E85">
            <v>4853.41</v>
          </cell>
          <cell r="F85">
            <v>101.11270833333333</v>
          </cell>
          <cell r="G85">
            <v>79.78</v>
          </cell>
          <cell r="H85">
            <v>65.957409219395515</v>
          </cell>
          <cell r="I85">
            <v>454.39</v>
          </cell>
          <cell r="J85">
            <v>9.3622834254678668</v>
          </cell>
          <cell r="K85" t="str">
            <v/>
          </cell>
          <cell r="L85">
            <v>99032</v>
          </cell>
          <cell r="M85">
            <v>3326019</v>
          </cell>
          <cell r="N85">
            <v>3418029</v>
          </cell>
          <cell r="O85">
            <v>0.70425309215582443</v>
          </cell>
          <cell r="P85">
            <v>25049</v>
          </cell>
          <cell r="Q85">
            <v>5.1611135263659982</v>
          </cell>
        </row>
        <row r="86">
          <cell r="A86">
            <v>4</v>
          </cell>
          <cell r="B86" t="str">
            <v>93-94</v>
          </cell>
          <cell r="C86">
            <v>840</v>
          </cell>
          <cell r="D86">
            <v>5000</v>
          </cell>
          <cell r="E86">
            <v>4940.0300000000007</v>
          </cell>
          <cell r="F86">
            <v>98.800600000000017</v>
          </cell>
          <cell r="G86">
            <v>80.135999999999996</v>
          </cell>
          <cell r="H86">
            <v>67.134567297238533</v>
          </cell>
          <cell r="I86">
            <v>495.423</v>
          </cell>
          <cell r="J86">
            <v>10.028744764707906</v>
          </cell>
          <cell r="K86">
            <v>865</v>
          </cell>
          <cell r="L86">
            <v>248312</v>
          </cell>
          <cell r="M86">
            <v>3304685</v>
          </cell>
          <cell r="N86">
            <v>3429131</v>
          </cell>
          <cell r="O86">
            <v>0.69415185737738416</v>
          </cell>
          <cell r="P86">
            <v>22823.625</v>
          </cell>
          <cell r="Q86">
            <v>4.6201389465246159</v>
          </cell>
        </row>
        <row r="87">
          <cell r="A87">
            <v>5</v>
          </cell>
          <cell r="B87" t="str">
            <v>94-95</v>
          </cell>
          <cell r="C87">
            <v>840</v>
          </cell>
          <cell r="D87">
            <v>5000</v>
          </cell>
          <cell r="E87">
            <v>4455</v>
          </cell>
          <cell r="F87">
            <v>89.1</v>
          </cell>
          <cell r="G87">
            <v>72.3</v>
          </cell>
          <cell r="H87">
            <v>60.543052837573384</v>
          </cell>
          <cell r="I87">
            <v>460</v>
          </cell>
          <cell r="J87">
            <v>10.325476992143658</v>
          </cell>
          <cell r="K87">
            <v>840</v>
          </cell>
          <cell r="L87">
            <v>152721</v>
          </cell>
          <cell r="M87">
            <v>3059426</v>
          </cell>
          <cell r="N87">
            <v>2990505</v>
          </cell>
          <cell r="O87">
            <v>0.67126936026936024</v>
          </cell>
          <cell r="P87">
            <v>21509</v>
          </cell>
          <cell r="Q87">
            <v>4.8280583613916948</v>
          </cell>
        </row>
        <row r="88">
          <cell r="B88" t="str">
            <v>95-96</v>
          </cell>
          <cell r="C88">
            <v>840</v>
          </cell>
          <cell r="D88">
            <v>5050</v>
          </cell>
          <cell r="E88">
            <v>4660.8</v>
          </cell>
          <cell r="F88">
            <v>92.29306930693069</v>
          </cell>
          <cell r="G88">
            <v>73</v>
          </cell>
          <cell r="H88">
            <v>63.16679677335415</v>
          </cell>
          <cell r="I88">
            <v>467.8</v>
          </cell>
          <cell r="J88">
            <v>10.03690353587367</v>
          </cell>
          <cell r="K88">
            <v>840</v>
          </cell>
          <cell r="L88">
            <v>281544</v>
          </cell>
          <cell r="M88">
            <v>3036370</v>
          </cell>
          <cell r="N88">
            <v>3184503</v>
          </cell>
          <cell r="O88">
            <v>0.68325244593202883</v>
          </cell>
          <cell r="P88">
            <v>15143</v>
          </cell>
          <cell r="Q88">
            <v>3.2490130449708206</v>
          </cell>
        </row>
        <row r="89">
          <cell r="A89" t="str">
            <v>EXECUTIVE SUMMARY</v>
          </cell>
          <cell r="B89" t="str">
            <v>96-97</v>
          </cell>
          <cell r="C89">
            <v>840</v>
          </cell>
          <cell r="D89">
            <v>5100</v>
          </cell>
          <cell r="E89">
            <v>4913.1000000000004</v>
          </cell>
          <cell r="F89">
            <v>96.335294117647067</v>
          </cell>
          <cell r="G89">
            <v>76.599999999999994</v>
          </cell>
          <cell r="H89">
            <v>66.768590998043067</v>
          </cell>
          <cell r="I89">
            <v>471.9</v>
          </cell>
          <cell r="J89">
            <v>9.6049337485497954</v>
          </cell>
          <cell r="K89">
            <v>840</v>
          </cell>
          <cell r="L89">
            <v>134441</v>
          </cell>
          <cell r="M89">
            <v>3393898</v>
          </cell>
          <cell r="N89">
            <v>3341407</v>
          </cell>
          <cell r="O89">
            <v>0.68010156520323217</v>
          </cell>
          <cell r="P89">
            <v>17432</v>
          </cell>
          <cell r="Q89">
            <v>3.548065376239034</v>
          </cell>
        </row>
        <row r="90">
          <cell r="A90" t="str">
            <v>91-92 to 95-96</v>
          </cell>
          <cell r="B90" t="str">
            <v>97-98</v>
          </cell>
          <cell r="C90">
            <v>840</v>
          </cell>
          <cell r="D90">
            <v>5100</v>
          </cell>
          <cell r="E90">
            <v>5031.22</v>
          </cell>
          <cell r="F90">
            <v>98.651372549019612</v>
          </cell>
          <cell r="G90">
            <v>76.599999999999994</v>
          </cell>
          <cell r="H90">
            <v>68.373831267666887</v>
          </cell>
          <cell r="I90">
            <v>496.51</v>
          </cell>
          <cell r="J90">
            <v>9.8685805828407425</v>
          </cell>
          <cell r="K90">
            <v>870</v>
          </cell>
          <cell r="L90">
            <v>225761</v>
          </cell>
          <cell r="M90">
            <v>3512855</v>
          </cell>
          <cell r="N90">
            <v>3485001</v>
          </cell>
          <cell r="O90">
            <v>0.69267513644801859</v>
          </cell>
          <cell r="P90">
            <v>12153</v>
          </cell>
          <cell r="Q90">
            <v>2.415517508675828</v>
          </cell>
        </row>
        <row r="91">
          <cell r="A91" t="str">
            <v xml:space="preserve"> HYDEL GENETRATION</v>
          </cell>
          <cell r="B91" t="str">
            <v>98-99</v>
          </cell>
          <cell r="C91">
            <v>840</v>
          </cell>
          <cell r="D91">
            <v>5200</v>
          </cell>
          <cell r="E91">
            <v>5318.17</v>
          </cell>
          <cell r="F91">
            <v>102.27249999999999</v>
          </cell>
          <cell r="G91">
            <v>76.599999999999994</v>
          </cell>
          <cell r="H91">
            <v>72.273456186127419</v>
          </cell>
          <cell r="I91">
            <v>531.6</v>
          </cell>
          <cell r="J91">
            <v>9.9959196490522118</v>
          </cell>
          <cell r="K91">
            <v>840</v>
          </cell>
          <cell r="L91">
            <v>189000</v>
          </cell>
          <cell r="M91">
            <v>4085508</v>
          </cell>
          <cell r="N91">
            <v>4055349</v>
          </cell>
          <cell r="O91">
            <v>0.7625459509568141</v>
          </cell>
          <cell r="P91">
            <v>8875</v>
          </cell>
          <cell r="Q91">
            <v>1.6688071272637015</v>
          </cell>
        </row>
        <row r="92">
          <cell r="A92" t="str">
            <v/>
          </cell>
          <cell r="B92" t="str">
            <v>99-00</v>
          </cell>
          <cell r="C92">
            <v>840</v>
          </cell>
          <cell r="D92">
            <v>5300</v>
          </cell>
          <cell r="E92">
            <v>5017.8999999999996</v>
          </cell>
          <cell r="F92">
            <v>94.677358490566021</v>
          </cell>
          <cell r="G92">
            <v>77.5</v>
          </cell>
          <cell r="H92">
            <v>68</v>
          </cell>
          <cell r="I92">
            <v>488.7</v>
          </cell>
          <cell r="J92">
            <v>9.7391339006357249</v>
          </cell>
          <cell r="K92">
            <v>815</v>
          </cell>
          <cell r="L92">
            <v>77595</v>
          </cell>
          <cell r="M92">
            <v>4123724</v>
          </cell>
          <cell r="N92">
            <v>3941909</v>
          </cell>
          <cell r="O92">
            <v>0.79</v>
          </cell>
          <cell r="P92">
            <v>7229</v>
          </cell>
          <cell r="Q92">
            <v>1.4406424998505352</v>
          </cell>
        </row>
        <row r="93">
          <cell r="A93">
            <v>1</v>
          </cell>
          <cell r="B93" t="str">
            <v>00-01</v>
          </cell>
          <cell r="C93">
            <v>840</v>
          </cell>
          <cell r="D93">
            <v>5450</v>
          </cell>
          <cell r="E93">
            <v>4955.8099999999995</v>
          </cell>
          <cell r="F93">
            <v>90.932293577981639</v>
          </cell>
          <cell r="G93">
            <v>77.48</v>
          </cell>
          <cell r="H93">
            <v>67.349999999999994</v>
          </cell>
          <cell r="I93">
            <v>484.36</v>
          </cell>
          <cell r="J93">
            <v>9.773578890231871</v>
          </cell>
          <cell r="K93">
            <v>820</v>
          </cell>
          <cell r="L93">
            <v>259409</v>
          </cell>
          <cell r="M93">
            <v>3227819</v>
          </cell>
          <cell r="N93">
            <v>3644838</v>
          </cell>
          <cell r="O93">
            <v>0.73499999999999999</v>
          </cell>
          <cell r="P93">
            <v>6706</v>
          </cell>
          <cell r="Q93">
            <v>1.35</v>
          </cell>
        </row>
        <row r="94">
          <cell r="A94" t="str">
            <v>Average last 5 years</v>
          </cell>
          <cell r="B94" t="str">
            <v xml:space="preserve">Target (PLAN )   </v>
          </cell>
          <cell r="C94" t="str">
            <v>MU</v>
          </cell>
          <cell r="D94">
            <v>5230</v>
          </cell>
          <cell r="E94">
            <v>5047.24</v>
          </cell>
          <cell r="F94">
            <v>96.573763747042861</v>
          </cell>
          <cell r="G94">
            <v>76.955999999999989</v>
          </cell>
          <cell r="H94">
            <v>68.553175690367468</v>
          </cell>
          <cell r="I94">
            <v>494.61400000000003</v>
          </cell>
          <cell r="J94">
            <v>9.7964293542620702</v>
          </cell>
          <cell r="K94">
            <v>837</v>
          </cell>
          <cell r="L94">
            <v>177241.2</v>
          </cell>
          <cell r="M94">
            <v>3668760.8</v>
          </cell>
          <cell r="N94">
            <v>3693700.8</v>
          </cell>
          <cell r="O94">
            <v>0.73206453052161291</v>
          </cell>
          <cell r="P94">
            <v>10479</v>
          </cell>
          <cell r="Q94">
            <v>2.0846065024058196</v>
          </cell>
        </row>
        <row r="95">
          <cell r="A95" t="str">
            <v>STATE  LOAD  DESPATCH  CENTRE  M.P.E.B.  JABALPUR</v>
          </cell>
          <cell r="B95" t="str">
            <v>ACHIEVEMENT Percentage of ( 2 )</v>
          </cell>
          <cell r="C95" t="str">
            <v>%</v>
          </cell>
          <cell r="D95">
            <v>74.768492377188025</v>
          </cell>
          <cell r="E95">
            <v>69.277005347593587</v>
          </cell>
          <cell r="F95">
            <v>85.009625668449203</v>
          </cell>
          <cell r="G95">
            <v>116.05466839694657</v>
          </cell>
          <cell r="H95">
            <v>105.23</v>
          </cell>
        </row>
        <row r="96">
          <cell r="A96" t="str">
            <v>AMARKANTAK</v>
          </cell>
          <cell r="B96" t="str">
            <v>Hydel Generation M.P.Share</v>
          </cell>
          <cell r="C96" t="str">
            <v>MU</v>
          </cell>
          <cell r="D96">
            <v>1498.64</v>
          </cell>
          <cell r="E96">
            <v>1511.19</v>
          </cell>
          <cell r="F96">
            <v>1658.26</v>
          </cell>
          <cell r="G96">
            <v>2415.3094620000002</v>
          </cell>
          <cell r="H96">
            <v>2253.15</v>
          </cell>
        </row>
        <row r="97">
          <cell r="A97" t="str">
            <v>STATION NAME</v>
          </cell>
          <cell r="B97" t="str">
            <v>YEAR</v>
          </cell>
          <cell r="C97" t="str">
            <v>CAPACITY</v>
          </cell>
          <cell r="D97" t="str">
            <v>TARGET</v>
          </cell>
          <cell r="E97" t="str">
            <v>ACTUAL GENE.</v>
          </cell>
          <cell r="F97" t="str">
            <v>ACHIEVE-MENT</v>
          </cell>
          <cell r="G97" t="str">
            <v>AVAIL-ABILITY</v>
          </cell>
          <cell r="H97" t="str">
            <v>P.L.F.</v>
          </cell>
          <cell r="I97" t="str">
            <v>AUXILIARY CONSUMPTION</v>
          </cell>
          <cell r="K97" t="str">
            <v>MAXIMUM DEMAND</v>
          </cell>
          <cell r="L97" t="str">
            <v>COAL IN MT</v>
          </cell>
          <cell r="N97" t="str">
            <v>COAL CONSUMED</v>
          </cell>
          <cell r="P97" t="str">
            <v>FUEL OIL CONSUMPTION</v>
          </cell>
        </row>
        <row r="98">
          <cell r="A98">
            <v>6</v>
          </cell>
          <cell r="B98" t="str">
            <v>ACHIEVEMENT Percentage of ( 5 )</v>
          </cell>
          <cell r="C98" t="str">
            <v>MW</v>
          </cell>
          <cell r="D98" t="str">
            <v>MKwh</v>
          </cell>
          <cell r="E98" t="str">
            <v>MKwh</v>
          </cell>
          <cell r="F98" t="str">
            <v>%</v>
          </cell>
          <cell r="G98" t="str">
            <v>%</v>
          </cell>
          <cell r="H98" t="str">
            <v>%</v>
          </cell>
          <cell r="I98" t="str">
            <v>MKwh</v>
          </cell>
          <cell r="J98" t="str">
            <v>%</v>
          </cell>
          <cell r="K98" t="str">
            <v>MW</v>
          </cell>
          <cell r="L98" t="str">
            <v>OP.STOCK</v>
          </cell>
          <cell r="M98" t="str">
            <v>RECIEPT</v>
          </cell>
          <cell r="N98" t="str">
            <v>MT</v>
          </cell>
          <cell r="O98" t="str">
            <v>Kg/kWH</v>
          </cell>
          <cell r="P98" t="str">
            <v>KL</v>
          </cell>
          <cell r="Q98" t="str">
            <v>ml/KWH</v>
          </cell>
        </row>
        <row r="99">
          <cell r="A99" t="str">
            <v>AMARKANTAK I</v>
          </cell>
          <cell r="B99" t="str">
            <v>88-89</v>
          </cell>
          <cell r="C99">
            <v>60</v>
          </cell>
          <cell r="D99">
            <v>300</v>
          </cell>
          <cell r="E99">
            <v>375.32</v>
          </cell>
          <cell r="F99">
            <v>125.10666666666667</v>
          </cell>
          <cell r="G99">
            <v>87.49</v>
          </cell>
          <cell r="H99">
            <v>71.407914764079152</v>
          </cell>
          <cell r="I99" t="str">
            <v/>
          </cell>
          <cell r="J99">
            <v>0</v>
          </cell>
          <cell r="K99">
            <v>61</v>
          </cell>
          <cell r="N99">
            <v>252980</v>
          </cell>
          <cell r="O99">
            <v>0.6740381541084941</v>
          </cell>
          <cell r="P99">
            <v>2143</v>
          </cell>
          <cell r="Q99">
            <v>5.7097943088564422</v>
          </cell>
        </row>
        <row r="100">
          <cell r="A100" t="str">
            <v>a</v>
          </cell>
          <cell r="B100" t="str">
            <v>89-90</v>
          </cell>
          <cell r="C100">
            <v>60</v>
          </cell>
          <cell r="D100">
            <v>330</v>
          </cell>
          <cell r="E100">
            <v>348.29</v>
          </cell>
          <cell r="F100">
            <v>105.54242424242425</v>
          </cell>
          <cell r="G100">
            <v>94.49</v>
          </cell>
          <cell r="H100">
            <v>66.265220700152213</v>
          </cell>
          <cell r="I100" t="str">
            <v/>
          </cell>
          <cell r="J100">
            <v>0</v>
          </cell>
          <cell r="K100">
            <v>60</v>
          </cell>
          <cell r="N100">
            <v>241459</v>
          </cell>
          <cell r="O100">
            <v>0.69326997616928421</v>
          </cell>
          <cell r="P100">
            <v>3121</v>
          </cell>
          <cell r="Q100">
            <v>8.9609233684573191</v>
          </cell>
        </row>
        <row r="101">
          <cell r="A101" t="str">
            <v/>
          </cell>
          <cell r="B101" t="str">
            <v>90-91</v>
          </cell>
          <cell r="C101">
            <v>60</v>
          </cell>
          <cell r="D101">
            <v>350</v>
          </cell>
          <cell r="E101">
            <v>212.54</v>
          </cell>
          <cell r="F101">
            <v>60.725714285714282</v>
          </cell>
          <cell r="G101">
            <v>55.52</v>
          </cell>
          <cell r="H101">
            <v>40.43759512937595</v>
          </cell>
          <cell r="I101">
            <v>21.16</v>
          </cell>
          <cell r="J101">
            <v>9.9557730309588788</v>
          </cell>
          <cell r="K101">
            <v>58</v>
          </cell>
          <cell r="N101">
            <v>159372</v>
          </cell>
          <cell r="O101">
            <v>0.74984473510868543</v>
          </cell>
          <cell r="P101">
            <v>5292</v>
          </cell>
          <cell r="Q101">
            <v>24.898842570810203</v>
          </cell>
        </row>
        <row r="102">
          <cell r="A102" t="str">
            <v>b</v>
          </cell>
          <cell r="B102" t="str">
            <v>91-92</v>
          </cell>
          <cell r="C102">
            <v>60</v>
          </cell>
          <cell r="D102">
            <v>350</v>
          </cell>
          <cell r="E102">
            <v>166.64</v>
          </cell>
          <cell r="F102">
            <v>47.611428571428569</v>
          </cell>
          <cell r="G102">
            <v>42.98</v>
          </cell>
          <cell r="H102">
            <v>31.704718417047182</v>
          </cell>
          <cell r="I102">
            <v>17.46</v>
          </cell>
          <cell r="J102">
            <v>10.477676428228518</v>
          </cell>
          <cell r="K102">
            <v>30</v>
          </cell>
          <cell r="N102">
            <v>126486</v>
          </cell>
          <cell r="O102">
            <v>0.75903744599135858</v>
          </cell>
          <cell r="P102">
            <v>1923</v>
          </cell>
          <cell r="Q102">
            <v>11.539846375420067</v>
          </cell>
        </row>
        <row r="103">
          <cell r="A103" t="str">
            <v/>
          </cell>
          <cell r="B103" t="str">
            <v>92-93</v>
          </cell>
          <cell r="C103">
            <v>60</v>
          </cell>
          <cell r="D103">
            <v>300</v>
          </cell>
          <cell r="E103">
            <v>284.81</v>
          </cell>
          <cell r="F103">
            <v>94.936666666666667</v>
          </cell>
          <cell r="G103">
            <v>87.9</v>
          </cell>
          <cell r="H103">
            <v>54.965647676393395</v>
          </cell>
          <cell r="I103">
            <v>29.54</v>
          </cell>
          <cell r="J103">
            <v>10.371826831923036</v>
          </cell>
          <cell r="K103">
            <v>50</v>
          </cell>
          <cell r="N103">
            <v>205036</v>
          </cell>
          <cell r="O103">
            <v>0.71990449773533227</v>
          </cell>
          <cell r="P103">
            <v>3864</v>
          </cell>
          <cell r="Q103">
            <v>13.566939363084161</v>
          </cell>
        </row>
        <row r="104">
          <cell r="A104" t="str">
            <v>c</v>
          </cell>
          <cell r="B104" t="str">
            <v>93-94</v>
          </cell>
          <cell r="C104">
            <v>50</v>
          </cell>
          <cell r="D104">
            <v>300</v>
          </cell>
          <cell r="E104">
            <v>304.72899999999998</v>
          </cell>
          <cell r="F104">
            <v>101.57633333333332</v>
          </cell>
          <cell r="G104">
            <v>92.043342465753426</v>
          </cell>
          <cell r="H104">
            <v>69.572831050228316</v>
          </cell>
          <cell r="I104">
            <v>32.345314999999999</v>
          </cell>
          <cell r="J104">
            <v>10.614452513544823</v>
          </cell>
          <cell r="K104">
            <v>50</v>
          </cell>
          <cell r="N104">
            <v>211815.05</v>
          </cell>
          <cell r="O104">
            <v>0.69509318115440277</v>
          </cell>
          <cell r="P104">
            <v>3308.25</v>
          </cell>
          <cell r="Q104">
            <v>10.856367460924297</v>
          </cell>
        </row>
        <row r="105">
          <cell r="A105" t="str">
            <v/>
          </cell>
          <cell r="B105" t="str">
            <v>94-95</v>
          </cell>
          <cell r="C105">
            <v>50</v>
          </cell>
          <cell r="D105">
            <v>300</v>
          </cell>
          <cell r="E105">
            <v>304.39999999999998</v>
          </cell>
          <cell r="F105">
            <v>101.46666666666665</v>
          </cell>
          <cell r="G105">
            <v>89.8</v>
          </cell>
          <cell r="H105">
            <v>69.49771689497716</v>
          </cell>
          <cell r="I105">
            <v>31.2</v>
          </cell>
          <cell r="J105">
            <v>10.249671484888305</v>
          </cell>
          <cell r="K105">
            <v>50</v>
          </cell>
          <cell r="N105">
            <v>214826</v>
          </cell>
          <cell r="O105">
            <v>0.70573587385019709</v>
          </cell>
          <cell r="P105">
            <v>5006</v>
          </cell>
          <cell r="Q105">
            <v>16.445466491458607</v>
          </cell>
        </row>
        <row r="106">
          <cell r="A106" t="str">
            <v>d</v>
          </cell>
          <cell r="B106" t="str">
            <v>95-96</v>
          </cell>
          <cell r="C106">
            <v>50</v>
          </cell>
          <cell r="D106">
            <v>300</v>
          </cell>
          <cell r="E106">
            <v>294.39999999999998</v>
          </cell>
          <cell r="F106">
            <v>98.133333333333326</v>
          </cell>
          <cell r="G106">
            <v>90.6</v>
          </cell>
          <cell r="H106">
            <v>67.030965391621123</v>
          </cell>
          <cell r="I106">
            <v>32.299999999999997</v>
          </cell>
          <cell r="J106">
            <v>10.971467391304348</v>
          </cell>
          <cell r="K106">
            <v>50</v>
          </cell>
          <cell r="N106">
            <v>204359</v>
          </cell>
          <cell r="O106">
            <v>0.69415421195652172</v>
          </cell>
          <cell r="P106">
            <v>2743</v>
          </cell>
          <cell r="Q106">
            <v>9.3172554347826093</v>
          </cell>
        </row>
        <row r="107">
          <cell r="A107" t="str">
            <v/>
          </cell>
          <cell r="B107" t="str">
            <v>96-97</v>
          </cell>
          <cell r="C107">
            <v>50</v>
          </cell>
          <cell r="D107">
            <v>300</v>
          </cell>
          <cell r="E107">
            <v>258.89999999999998</v>
          </cell>
          <cell r="F107">
            <v>86.299999999999983</v>
          </cell>
          <cell r="G107">
            <v>85.6</v>
          </cell>
          <cell r="H107">
            <v>59.10958904109588</v>
          </cell>
          <cell r="I107">
            <v>29</v>
          </cell>
          <cell r="J107">
            <v>11.201235998455003</v>
          </cell>
          <cell r="K107">
            <v>49</v>
          </cell>
          <cell r="N107">
            <v>177922</v>
          </cell>
          <cell r="O107">
            <v>0.68722286597141757</v>
          </cell>
          <cell r="P107">
            <v>2063</v>
          </cell>
          <cell r="Q107">
            <v>7.9683275395905762</v>
          </cell>
        </row>
        <row r="108">
          <cell r="A108" t="str">
            <v>e</v>
          </cell>
          <cell r="B108" t="str">
            <v>97-98</v>
          </cell>
          <cell r="C108">
            <v>50</v>
          </cell>
          <cell r="D108">
            <v>300</v>
          </cell>
          <cell r="E108">
            <v>251.97</v>
          </cell>
          <cell r="F108">
            <v>83.99</v>
          </cell>
          <cell r="G108">
            <v>87.6</v>
          </cell>
          <cell r="H108">
            <v>57.527397260273972</v>
          </cell>
          <cell r="I108">
            <v>30.628</v>
          </cell>
          <cell r="J108">
            <v>12.155415327221496</v>
          </cell>
          <cell r="K108">
            <v>50</v>
          </cell>
          <cell r="N108">
            <v>174156</v>
          </cell>
          <cell r="O108">
            <v>0.69117752113346831</v>
          </cell>
          <cell r="P108">
            <v>2350</v>
          </cell>
          <cell r="Q108">
            <v>9.3265071238639514</v>
          </cell>
        </row>
        <row r="109">
          <cell r="A109" t="str">
            <v/>
          </cell>
          <cell r="B109" t="str">
            <v>98-99</v>
          </cell>
          <cell r="C109">
            <v>50</v>
          </cell>
          <cell r="D109">
            <v>300</v>
          </cell>
          <cell r="E109">
            <v>202.17</v>
          </cell>
          <cell r="F109">
            <v>67.39</v>
          </cell>
          <cell r="G109">
            <v>76</v>
          </cell>
          <cell r="H109">
            <v>46.157534246575345</v>
          </cell>
          <cell r="I109">
            <v>25.5</v>
          </cell>
          <cell r="J109">
            <v>12.613147351239057</v>
          </cell>
          <cell r="K109">
            <v>49</v>
          </cell>
          <cell r="N109">
            <v>135455</v>
          </cell>
          <cell r="O109">
            <v>0.67000544096552406</v>
          </cell>
          <cell r="P109">
            <v>2779</v>
          </cell>
          <cell r="Q109">
            <v>13.745857446703271</v>
          </cell>
        </row>
        <row r="110">
          <cell r="A110" t="str">
            <v>f</v>
          </cell>
          <cell r="B110" t="str">
            <v>99-00</v>
          </cell>
          <cell r="C110">
            <v>50</v>
          </cell>
          <cell r="D110">
            <v>250</v>
          </cell>
          <cell r="E110">
            <v>248.2</v>
          </cell>
          <cell r="F110">
            <v>98.9</v>
          </cell>
          <cell r="G110">
            <v>86.2</v>
          </cell>
          <cell r="H110">
            <v>56.5</v>
          </cell>
          <cell r="I110">
            <v>29.3</v>
          </cell>
          <cell r="J110">
            <v>11.804995970991136</v>
          </cell>
          <cell r="K110">
            <v>50</v>
          </cell>
          <cell r="N110">
            <v>170257</v>
          </cell>
          <cell r="O110">
            <v>0.68596696212731667</v>
          </cell>
          <cell r="P110">
            <v>1599</v>
          </cell>
          <cell r="Q110">
            <v>6.4423851732473816</v>
          </cell>
        </row>
        <row r="111">
          <cell r="A111" t="str">
            <v/>
          </cell>
          <cell r="B111" t="str">
            <v>00-01</v>
          </cell>
          <cell r="C111">
            <v>50</v>
          </cell>
          <cell r="D111">
            <v>250</v>
          </cell>
          <cell r="E111">
            <v>180.96</v>
          </cell>
          <cell r="F111">
            <v>71.81</v>
          </cell>
          <cell r="G111">
            <v>64.22</v>
          </cell>
          <cell r="H111">
            <v>41.31</v>
          </cell>
          <cell r="I111">
            <v>23.72</v>
          </cell>
          <cell r="J111">
            <v>13.1078691423519</v>
          </cell>
          <cell r="K111">
            <v>49</v>
          </cell>
          <cell r="N111">
            <v>131657</v>
          </cell>
          <cell r="O111">
            <v>0.72754752431476566</v>
          </cell>
          <cell r="P111">
            <v>2944</v>
          </cell>
          <cell r="Q111">
            <v>16.268788682581786</v>
          </cell>
        </row>
        <row r="112">
          <cell r="A112" t="str">
            <v>Average last 5 years</v>
          </cell>
          <cell r="B112" t="str">
            <v xml:space="preserve">RAJGHAT     MDDL    </v>
          </cell>
          <cell r="C112" t="str">
            <v>M</v>
          </cell>
          <cell r="D112">
            <v>280</v>
          </cell>
          <cell r="E112">
            <v>228.44</v>
          </cell>
          <cell r="F112">
            <v>81.677999999999983</v>
          </cell>
          <cell r="G112">
            <v>79.924000000000007</v>
          </cell>
          <cell r="H112">
            <v>52.120904109589034</v>
          </cell>
          <cell r="I112">
            <v>27.6296</v>
          </cell>
          <cell r="J112">
            <v>12.176532758051719</v>
          </cell>
          <cell r="K112">
            <v>49.4</v>
          </cell>
          <cell r="N112">
            <v>157889.4</v>
          </cell>
          <cell r="O112">
            <v>0.69238406290249854</v>
          </cell>
          <cell r="P112">
            <v>2347</v>
          </cell>
          <cell r="Q112">
            <v>10.750373193197394</v>
          </cell>
        </row>
        <row r="113">
          <cell r="A113" t="str">
            <v>AMARKANTAK II</v>
          </cell>
          <cell r="B113" t="str">
            <v>88-89</v>
          </cell>
          <cell r="C113">
            <v>240</v>
          </cell>
          <cell r="D113">
            <v>1250</v>
          </cell>
          <cell r="E113">
            <v>1209.6600000000001</v>
          </cell>
          <cell r="F113">
            <v>96.772800000000018</v>
          </cell>
          <cell r="G113">
            <v>78.19</v>
          </cell>
          <cell r="H113">
            <v>57.537100456621012</v>
          </cell>
          <cell r="I113" t="str">
            <v/>
          </cell>
          <cell r="J113">
            <v>0</v>
          </cell>
          <cell r="K113">
            <v>230</v>
          </cell>
          <cell r="N113">
            <v>908200</v>
          </cell>
          <cell r="O113">
            <v>0.75078947803515039</v>
          </cell>
          <cell r="P113">
            <v>9857</v>
          </cell>
          <cell r="Q113">
            <v>8.1485706727510205</v>
          </cell>
        </row>
        <row r="114">
          <cell r="A114" t="str">
            <v/>
          </cell>
          <cell r="B114" t="str">
            <v>89-90</v>
          </cell>
          <cell r="C114">
            <v>240</v>
          </cell>
          <cell r="D114">
            <v>1310</v>
          </cell>
          <cell r="E114">
            <v>988.66</v>
          </cell>
          <cell r="F114">
            <v>75.470229007633591</v>
          </cell>
          <cell r="G114">
            <v>69.31</v>
          </cell>
          <cell r="H114">
            <v>47.025304414003045</v>
          </cell>
          <cell r="I114">
            <v>103</v>
          </cell>
          <cell r="J114">
            <v>10.418141727186294</v>
          </cell>
          <cell r="K114">
            <v>200</v>
          </cell>
          <cell r="N114">
            <v>755851</v>
          </cell>
          <cell r="O114">
            <v>0.76452066433354238</v>
          </cell>
          <cell r="P114">
            <v>11664</v>
          </cell>
          <cell r="Q114">
            <v>11.797786903485527</v>
          </cell>
        </row>
        <row r="115">
          <cell r="A115">
            <v>1</v>
          </cell>
          <cell r="B115" t="str">
            <v>90-91</v>
          </cell>
          <cell r="C115">
            <v>240</v>
          </cell>
          <cell r="D115">
            <v>1250</v>
          </cell>
          <cell r="E115">
            <v>791.39</v>
          </cell>
          <cell r="F115">
            <v>63.311199999999999</v>
          </cell>
          <cell r="G115">
            <v>55.96</v>
          </cell>
          <cell r="H115">
            <v>37.642218417047182</v>
          </cell>
          <cell r="I115">
            <v>87.17</v>
          </cell>
          <cell r="J115">
            <v>11.014796750022112</v>
          </cell>
          <cell r="K115">
            <v>190</v>
          </cell>
          <cell r="N115">
            <v>643580</v>
          </cell>
          <cell r="O115">
            <v>0.81322735945614677</v>
          </cell>
          <cell r="P115">
            <v>10599</v>
          </cell>
          <cell r="Q115">
            <v>13.39289098927204</v>
          </cell>
        </row>
        <row r="116">
          <cell r="A116">
            <v>2</v>
          </cell>
          <cell r="B116" t="str">
            <v>91-92</v>
          </cell>
          <cell r="C116">
            <v>240</v>
          </cell>
          <cell r="D116">
            <v>1200</v>
          </cell>
          <cell r="E116">
            <v>902.14</v>
          </cell>
          <cell r="F116">
            <v>75.178333333333327</v>
          </cell>
          <cell r="G116">
            <v>63.18</v>
          </cell>
          <cell r="H116">
            <v>42.792767152398298</v>
          </cell>
          <cell r="I116">
            <v>96.78</v>
          </cell>
          <cell r="J116">
            <v>10.727824949564368</v>
          </cell>
          <cell r="K116">
            <v>195</v>
          </cell>
          <cell r="N116">
            <v>744899</v>
          </cell>
          <cell r="O116">
            <v>0.82570221916775666</v>
          </cell>
          <cell r="P116">
            <v>13223</v>
          </cell>
          <cell r="Q116">
            <v>14.657370252954086</v>
          </cell>
        </row>
        <row r="117">
          <cell r="A117">
            <v>3</v>
          </cell>
          <cell r="B117" t="str">
            <v>92-93</v>
          </cell>
          <cell r="C117">
            <v>240</v>
          </cell>
          <cell r="D117">
            <v>1200</v>
          </cell>
          <cell r="E117">
            <v>991.24</v>
          </cell>
          <cell r="F117">
            <v>82.603333333333339</v>
          </cell>
          <cell r="G117">
            <v>70.989999999999995</v>
          </cell>
          <cell r="H117">
            <v>47.148021308980212</v>
          </cell>
          <cell r="I117">
            <v>106.47</v>
          </cell>
          <cell r="J117">
            <v>10.741091965618821</v>
          </cell>
          <cell r="K117">
            <v>211</v>
          </cell>
          <cell r="N117">
            <v>797288</v>
          </cell>
          <cell r="O117">
            <v>0.80433396553811387</v>
          </cell>
          <cell r="P117">
            <v>13294</v>
          </cell>
          <cell r="Q117">
            <v>13.411484605141036</v>
          </cell>
        </row>
        <row r="118">
          <cell r="A118" t="str">
            <v>Note :-</v>
          </cell>
          <cell r="B118" t="str">
            <v>93-94</v>
          </cell>
          <cell r="C118">
            <v>240</v>
          </cell>
          <cell r="D118">
            <v>1120</v>
          </cell>
          <cell r="E118">
            <v>1070.5160000000001</v>
          </cell>
          <cell r="F118">
            <v>95.581785714285715</v>
          </cell>
          <cell r="G118">
            <v>70.069999999999993</v>
          </cell>
          <cell r="H118">
            <v>50.918759512937605</v>
          </cell>
          <cell r="I118">
            <v>104.467</v>
          </cell>
          <cell r="J118">
            <v>9.7585650284535674</v>
          </cell>
          <cell r="K118">
            <v>205</v>
          </cell>
          <cell r="N118">
            <v>783385.61</v>
          </cell>
          <cell r="O118">
            <v>0.73178318679963683</v>
          </cell>
          <cell r="P118">
            <v>10814.63</v>
          </cell>
          <cell r="Q118">
            <v>10.10225909748196</v>
          </cell>
        </row>
        <row r="119">
          <cell r="A119" t="str">
            <v>Note :-</v>
          </cell>
          <cell r="B119" t="str">
            <v>94-95</v>
          </cell>
          <cell r="C119">
            <v>240</v>
          </cell>
          <cell r="D119">
            <v>1100</v>
          </cell>
          <cell r="E119">
            <v>1122.9000000000001</v>
          </cell>
          <cell r="F119">
            <v>102.08181818181819</v>
          </cell>
          <cell r="G119">
            <v>76.099999999999994</v>
          </cell>
          <cell r="H119">
            <v>53.410388127853885</v>
          </cell>
          <cell r="I119">
            <v>106.9</v>
          </cell>
          <cell r="J119">
            <v>9.5199928755899901</v>
          </cell>
          <cell r="K119">
            <v>225</v>
          </cell>
          <cell r="N119">
            <v>871239</v>
          </cell>
          <cell r="O119">
            <v>0.7758829815655891</v>
          </cell>
          <cell r="P119">
            <v>12775</v>
          </cell>
          <cell r="Q119">
            <v>11.376792234393088</v>
          </cell>
        </row>
        <row r="120">
          <cell r="A120" t="str">
            <v>EXECUTIVE SUMMARY</v>
          </cell>
          <cell r="B120" t="str">
            <v>95-96</v>
          </cell>
          <cell r="C120">
            <v>240</v>
          </cell>
          <cell r="D120">
            <v>1150</v>
          </cell>
          <cell r="E120">
            <v>958</v>
          </cell>
          <cell r="F120">
            <v>83.304347826086953</v>
          </cell>
          <cell r="G120">
            <v>73.400000000000006</v>
          </cell>
          <cell r="H120">
            <v>45.442471159684274</v>
          </cell>
          <cell r="I120">
            <v>101.8</v>
          </cell>
          <cell r="J120">
            <v>10.626304801670146</v>
          </cell>
          <cell r="K120">
            <v>215</v>
          </cell>
          <cell r="N120">
            <v>742828</v>
          </cell>
          <cell r="O120">
            <v>0.77539457202505224</v>
          </cell>
          <cell r="P120">
            <v>11723</v>
          </cell>
          <cell r="Q120">
            <v>12.236951983298539</v>
          </cell>
        </row>
        <row r="121">
          <cell r="A121" t="str">
            <v>96-97 to 00-01</v>
          </cell>
          <cell r="B121" t="str">
            <v>96-97</v>
          </cell>
          <cell r="C121">
            <v>240</v>
          </cell>
          <cell r="D121">
            <v>1200</v>
          </cell>
          <cell r="E121">
            <v>420.6</v>
          </cell>
          <cell r="F121">
            <v>35.049999999999997</v>
          </cell>
          <cell r="G121">
            <v>29.8</v>
          </cell>
          <cell r="H121">
            <v>20.005707762557076</v>
          </cell>
          <cell r="I121">
            <v>45.2</v>
          </cell>
          <cell r="J121">
            <v>10.746552543984784</v>
          </cell>
          <cell r="K121">
            <v>105</v>
          </cell>
          <cell r="N121">
            <v>321549</v>
          </cell>
          <cell r="O121">
            <v>0.76450071326676172</v>
          </cell>
          <cell r="P121">
            <v>3942</v>
          </cell>
          <cell r="Q121">
            <v>9.3723252496433656</v>
          </cell>
        </row>
        <row r="122">
          <cell r="A122" t="str">
            <v xml:space="preserve"> HYDEL GENETRATION</v>
          </cell>
          <cell r="B122" t="str">
            <v>97-98</v>
          </cell>
          <cell r="C122">
            <v>240</v>
          </cell>
          <cell r="D122">
            <v>1000</v>
          </cell>
          <cell r="E122">
            <v>526.26</v>
          </cell>
          <cell r="F122">
            <v>52.625999999999998</v>
          </cell>
          <cell r="G122">
            <v>31.9</v>
          </cell>
          <cell r="H122">
            <v>25.031392694063928</v>
          </cell>
          <cell r="I122">
            <v>49.438000000000002</v>
          </cell>
          <cell r="J122">
            <v>9.39421578687341</v>
          </cell>
          <cell r="K122">
            <v>220</v>
          </cell>
          <cell r="N122">
            <v>385051</v>
          </cell>
          <cell r="O122">
            <v>0.73167445749249416</v>
          </cell>
          <cell r="P122">
            <v>3240</v>
          </cell>
          <cell r="Q122">
            <v>6.1566526051761485</v>
          </cell>
        </row>
        <row r="123">
          <cell r="A123" t="str">
            <v/>
          </cell>
          <cell r="B123" t="str">
            <v>98-99</v>
          </cell>
          <cell r="C123">
            <v>240</v>
          </cell>
          <cell r="D123">
            <v>1200</v>
          </cell>
          <cell r="E123">
            <v>997.7</v>
          </cell>
          <cell r="F123">
            <v>83.141666666666666</v>
          </cell>
          <cell r="G123">
            <v>58.8</v>
          </cell>
          <cell r="H123">
            <v>47.455289193302889</v>
          </cell>
          <cell r="I123">
            <v>97.4</v>
          </cell>
          <cell r="J123">
            <v>9.7624536433797733</v>
          </cell>
          <cell r="K123">
            <v>220</v>
          </cell>
          <cell r="N123">
            <v>652165</v>
          </cell>
          <cell r="O123">
            <v>0.65366843740603386</v>
          </cell>
          <cell r="P123">
            <v>3605</v>
          </cell>
          <cell r="Q123">
            <v>3.6133106144131499</v>
          </cell>
        </row>
        <row r="124">
          <cell r="A124">
            <v>1</v>
          </cell>
          <cell r="B124" t="str">
            <v>99-00</v>
          </cell>
          <cell r="C124">
            <v>240</v>
          </cell>
          <cell r="D124">
            <v>900</v>
          </cell>
          <cell r="E124">
            <v>1048.8</v>
          </cell>
          <cell r="F124">
            <v>87.4</v>
          </cell>
          <cell r="G124">
            <v>65.099999999999994</v>
          </cell>
          <cell r="H124">
            <v>49.7</v>
          </cell>
          <cell r="I124">
            <v>105.9</v>
          </cell>
          <cell r="J124">
            <v>10.09725400457666</v>
          </cell>
          <cell r="K124">
            <v>200</v>
          </cell>
          <cell r="N124">
            <v>674871</v>
          </cell>
          <cell r="O124">
            <v>0.64346967963386725</v>
          </cell>
          <cell r="P124">
            <v>3020</v>
          </cell>
          <cell r="Q124">
            <v>2.8794813119755913</v>
          </cell>
        </row>
        <row r="125">
          <cell r="A125">
            <v>2</v>
          </cell>
          <cell r="B125" t="str">
            <v>00-01</v>
          </cell>
          <cell r="C125">
            <v>240</v>
          </cell>
          <cell r="D125">
            <v>1150</v>
          </cell>
          <cell r="E125">
            <v>968.97</v>
          </cell>
          <cell r="F125">
            <v>84.19</v>
          </cell>
          <cell r="G125">
            <v>62.4</v>
          </cell>
          <cell r="H125">
            <v>46.09</v>
          </cell>
          <cell r="I125">
            <v>95.83</v>
          </cell>
          <cell r="J125">
            <v>9.8898830717153263</v>
          </cell>
          <cell r="K125">
            <v>200</v>
          </cell>
          <cell r="N125">
            <v>723885</v>
          </cell>
          <cell r="O125">
            <v>0.74706647264621195</v>
          </cell>
          <cell r="P125">
            <v>5474</v>
          </cell>
          <cell r="Q125">
            <v>5.6492977078753723</v>
          </cell>
        </row>
        <row r="126">
          <cell r="A126" t="str">
            <v>Average last 5 years</v>
          </cell>
          <cell r="B126" t="str">
            <v>ACHIEVEMENT Percentage of ( 2 )</v>
          </cell>
          <cell r="C126" t="str">
            <v>%</v>
          </cell>
          <cell r="D126">
            <v>1090</v>
          </cell>
          <cell r="E126">
            <v>792.46600000000001</v>
          </cell>
          <cell r="F126">
            <v>68.481533333333331</v>
          </cell>
          <cell r="G126">
            <v>49.6</v>
          </cell>
          <cell r="H126">
            <v>37.656477929984774</v>
          </cell>
          <cell r="I126">
            <v>78.753599999999992</v>
          </cell>
          <cell r="J126">
            <v>9.9780718101059911</v>
          </cell>
          <cell r="K126">
            <v>189</v>
          </cell>
          <cell r="N126">
            <v>551504.19999999995</v>
          </cell>
          <cell r="O126">
            <v>0.70807595208907392</v>
          </cell>
          <cell r="P126">
            <v>3856.2</v>
          </cell>
          <cell r="Q126">
            <v>5.5342134978167259</v>
          </cell>
        </row>
        <row r="127">
          <cell r="A127" t="str">
            <v>AMARKANTAK</v>
          </cell>
          <cell r="B127" t="str">
            <v>88-89</v>
          </cell>
          <cell r="C127">
            <v>300</v>
          </cell>
          <cell r="D127">
            <v>1550</v>
          </cell>
          <cell r="E127">
            <v>1584.98</v>
          </cell>
          <cell r="F127">
            <v>102.25677419354838</v>
          </cell>
          <cell r="G127">
            <v>80.05</v>
          </cell>
          <cell r="H127">
            <v>60.31126331811263</v>
          </cell>
          <cell r="I127">
            <v>0</v>
          </cell>
          <cell r="J127">
            <v>0</v>
          </cell>
          <cell r="K127" t="str">
            <v/>
          </cell>
          <cell r="L127" t="str">
            <v/>
          </cell>
          <cell r="M127" t="str">
            <v/>
          </cell>
          <cell r="N127">
            <v>1161180</v>
          </cell>
          <cell r="O127">
            <v>0.73261492258577399</v>
          </cell>
          <cell r="P127">
            <v>12000</v>
          </cell>
          <cell r="Q127">
            <v>7.57107345203094</v>
          </cell>
        </row>
        <row r="128">
          <cell r="A128">
            <v>5</v>
          </cell>
          <cell r="B128" t="str">
            <v>89-90</v>
          </cell>
          <cell r="C128">
            <v>300</v>
          </cell>
          <cell r="D128">
            <v>1640</v>
          </cell>
          <cell r="E128">
            <v>1336.95</v>
          </cell>
          <cell r="F128">
            <v>81.521341463414629</v>
          </cell>
          <cell r="G128">
            <v>74.346000000000004</v>
          </cell>
          <cell r="H128">
            <v>50.873287671232873</v>
          </cell>
          <cell r="I128">
            <v>103</v>
          </cell>
          <cell r="J128">
            <v>7.7041026216388042</v>
          </cell>
          <cell r="K128" t="str">
            <v/>
          </cell>
          <cell r="L128">
            <v>31115</v>
          </cell>
          <cell r="M128">
            <v>1015605</v>
          </cell>
          <cell r="N128">
            <v>997310</v>
          </cell>
          <cell r="O128">
            <v>0.74595908597928118</v>
          </cell>
          <cell r="P128">
            <v>14785</v>
          </cell>
          <cell r="Q128">
            <v>11.0587531321291</v>
          </cell>
        </row>
        <row r="129">
          <cell r="A129">
            <v>6</v>
          </cell>
          <cell r="B129" t="str">
            <v>90-91</v>
          </cell>
          <cell r="C129">
            <v>300</v>
          </cell>
          <cell r="D129">
            <v>1600</v>
          </cell>
          <cell r="E129">
            <v>1003.93</v>
          </cell>
          <cell r="F129">
            <v>62.745624999999997</v>
          </cell>
          <cell r="G129">
            <v>55.871999999999993</v>
          </cell>
          <cell r="H129">
            <v>38.201293759512936</v>
          </cell>
          <cell r="I129">
            <v>108.33</v>
          </cell>
          <cell r="J129">
            <v>10.790592969629357</v>
          </cell>
          <cell r="K129" t="str">
            <v/>
          </cell>
          <cell r="L129">
            <v>47723</v>
          </cell>
          <cell r="M129">
            <v>791141</v>
          </cell>
          <cell r="N129">
            <v>802952</v>
          </cell>
          <cell r="O129">
            <v>0.7998087516061877</v>
          </cell>
          <cell r="P129">
            <v>15891</v>
          </cell>
          <cell r="Q129">
            <v>15.828792844122599</v>
          </cell>
        </row>
        <row r="130">
          <cell r="A130">
            <v>7</v>
          </cell>
          <cell r="B130" t="str">
            <v>91-92</v>
          </cell>
          <cell r="C130">
            <v>300</v>
          </cell>
          <cell r="D130">
            <v>1550</v>
          </cell>
          <cell r="E130">
            <v>1068.78</v>
          </cell>
          <cell r="F130">
            <v>68.953548387096774</v>
          </cell>
          <cell r="G130">
            <v>59.14</v>
          </cell>
          <cell r="H130">
            <v>40.557832422586522</v>
          </cell>
          <cell r="I130">
            <v>114.24000000000001</v>
          </cell>
          <cell r="J130">
            <v>10.688822769887162</v>
          </cell>
          <cell r="K130" t="str">
            <v/>
          </cell>
          <cell r="L130">
            <v>51627</v>
          </cell>
          <cell r="M130">
            <v>828867</v>
          </cell>
          <cell r="N130">
            <v>871385</v>
          </cell>
          <cell r="O130">
            <v>0.81530810831041001</v>
          </cell>
          <cell r="P130">
            <v>15146</v>
          </cell>
          <cell r="Q130">
            <v>14.171298115608451</v>
          </cell>
        </row>
        <row r="131">
          <cell r="A131" t="str">
            <v>a</v>
          </cell>
          <cell r="B131" t="str">
            <v>92-93</v>
          </cell>
          <cell r="C131">
            <v>300</v>
          </cell>
          <cell r="D131">
            <v>1500</v>
          </cell>
          <cell r="E131">
            <v>1276.05</v>
          </cell>
          <cell r="F131">
            <v>85.07</v>
          </cell>
          <cell r="G131">
            <v>74.372</v>
          </cell>
          <cell r="H131">
            <v>48.693790640168515</v>
          </cell>
          <cell r="I131">
            <v>136.01</v>
          </cell>
          <cell r="J131">
            <v>10.65867324948082</v>
          </cell>
          <cell r="K131" t="str">
            <v/>
          </cell>
          <cell r="L131">
            <v>3954</v>
          </cell>
          <cell r="M131">
            <v>1008841</v>
          </cell>
          <cell r="N131">
            <v>1002324</v>
          </cell>
          <cell r="O131">
            <v>0.78548959680263308</v>
          </cell>
          <cell r="P131">
            <v>17158</v>
          </cell>
          <cell r="Q131">
            <v>13.446181575957056</v>
          </cell>
        </row>
        <row r="132">
          <cell r="A132" t="str">
            <v/>
          </cell>
          <cell r="B132" t="str">
            <v>93-94</v>
          </cell>
          <cell r="C132">
            <v>290</v>
          </cell>
          <cell r="D132">
            <v>1420</v>
          </cell>
          <cell r="E132">
            <v>1375.2450000000001</v>
          </cell>
          <cell r="F132">
            <v>96.848239436619721</v>
          </cell>
          <cell r="G132">
            <v>73.858507321681628</v>
          </cell>
          <cell r="H132">
            <v>54.134978743504959</v>
          </cell>
          <cell r="I132">
            <v>136.81231500000001</v>
          </cell>
          <cell r="J132">
            <v>9.9482139546044532</v>
          </cell>
          <cell r="K132" t="str">
            <v/>
          </cell>
          <cell r="L132">
            <v>10262</v>
          </cell>
          <cell r="M132">
            <v>1014037</v>
          </cell>
          <cell r="N132">
            <v>995200.65999999992</v>
          </cell>
          <cell r="O132">
            <v>0.72365335631105709</v>
          </cell>
          <cell r="P132">
            <v>14122.88</v>
          </cell>
          <cell r="Q132">
            <v>10.269355642085591</v>
          </cell>
        </row>
        <row r="133">
          <cell r="A133" t="str">
            <v>b</v>
          </cell>
          <cell r="B133" t="str">
            <v>94-95</v>
          </cell>
          <cell r="C133">
            <v>290</v>
          </cell>
          <cell r="D133">
            <v>1400</v>
          </cell>
          <cell r="E133">
            <v>1427.3000000000002</v>
          </cell>
          <cell r="F133">
            <v>101.95000000000002</v>
          </cell>
          <cell r="G133">
            <v>78.462068965517247</v>
          </cell>
          <cell r="H133">
            <v>56.030557125808691</v>
          </cell>
          <cell r="I133">
            <v>138.1</v>
          </cell>
          <cell r="J133">
            <v>9.6756112940517056</v>
          </cell>
          <cell r="K133" t="str">
            <v/>
          </cell>
          <cell r="L133">
            <v>41415</v>
          </cell>
          <cell r="M133">
            <v>1102016</v>
          </cell>
          <cell r="N133">
            <v>1086065</v>
          </cell>
          <cell r="O133">
            <v>0.76092272122188731</v>
          </cell>
          <cell r="P133">
            <v>17781</v>
          </cell>
          <cell r="Q133">
            <v>12.457787430813422</v>
          </cell>
        </row>
        <row r="134">
          <cell r="A134" t="str">
            <v/>
          </cell>
          <cell r="B134" t="str">
            <v>95-96</v>
          </cell>
          <cell r="C134">
            <v>290</v>
          </cell>
          <cell r="D134">
            <v>1450</v>
          </cell>
          <cell r="E134">
            <v>1252.4000000000001</v>
          </cell>
          <cell r="F134">
            <v>86.372413793103462</v>
          </cell>
          <cell r="G134">
            <v>76.365517241379308</v>
          </cell>
          <cell r="H134">
            <v>49.299322941269097</v>
          </cell>
          <cell r="I134">
            <v>134.1</v>
          </cell>
          <cell r="J134">
            <v>10.707441711913127</v>
          </cell>
          <cell r="K134">
            <v>245</v>
          </cell>
          <cell r="L134">
            <v>58749</v>
          </cell>
          <cell r="M134">
            <v>972440</v>
          </cell>
          <cell r="N134">
            <v>947187</v>
          </cell>
          <cell r="O134">
            <v>0.7562975087831364</v>
          </cell>
          <cell r="P134">
            <v>14466</v>
          </cell>
          <cell r="Q134">
            <v>11.550622804215905</v>
          </cell>
        </row>
        <row r="135">
          <cell r="A135" t="str">
            <v>c</v>
          </cell>
          <cell r="B135" t="str">
            <v>96-97</v>
          </cell>
          <cell r="C135">
            <v>290</v>
          </cell>
          <cell r="D135">
            <v>1500</v>
          </cell>
          <cell r="E135">
            <v>679.5</v>
          </cell>
          <cell r="F135">
            <v>45.3</v>
          </cell>
          <cell r="G135">
            <v>39.420689655172417</v>
          </cell>
          <cell r="H135">
            <v>26.747756258856874</v>
          </cell>
          <cell r="I135">
            <v>74.2</v>
          </cell>
          <cell r="J135">
            <v>10.919793966151582</v>
          </cell>
          <cell r="K135">
            <v>245</v>
          </cell>
          <cell r="L135">
            <v>84001</v>
          </cell>
          <cell r="M135">
            <v>471584</v>
          </cell>
          <cell r="N135">
            <v>499471</v>
          </cell>
          <cell r="O135">
            <v>0.73505665930831499</v>
          </cell>
          <cell r="P135">
            <v>6005</v>
          </cell>
          <cell r="Q135">
            <v>8.8373804267844012</v>
          </cell>
        </row>
        <row r="136">
          <cell r="A136" t="str">
            <v/>
          </cell>
          <cell r="B136" t="str">
            <v>97-98</v>
          </cell>
          <cell r="C136">
            <v>290</v>
          </cell>
          <cell r="D136">
            <v>1300</v>
          </cell>
          <cell r="E136">
            <v>778.23</v>
          </cell>
          <cell r="F136">
            <v>59.863846153846154</v>
          </cell>
          <cell r="G136">
            <v>41.50344827586207</v>
          </cell>
          <cell r="H136">
            <v>30.634152102031177</v>
          </cell>
          <cell r="I136">
            <v>80.066000000000003</v>
          </cell>
          <cell r="J136">
            <v>10.288218136026625</v>
          </cell>
          <cell r="K136">
            <v>258</v>
          </cell>
          <cell r="L136">
            <v>58003</v>
          </cell>
          <cell r="M136">
            <v>576062</v>
          </cell>
          <cell r="N136">
            <v>559207</v>
          </cell>
          <cell r="O136">
            <v>0.71856263572465728</v>
          </cell>
          <cell r="P136">
            <v>5590</v>
          </cell>
          <cell r="Q136">
            <v>7.1829664752065581</v>
          </cell>
        </row>
        <row r="137">
          <cell r="A137" t="str">
            <v>d</v>
          </cell>
          <cell r="B137" t="str">
            <v>98-99</v>
          </cell>
          <cell r="C137">
            <v>290</v>
          </cell>
          <cell r="D137">
            <v>1500</v>
          </cell>
          <cell r="E137">
            <v>1199.8700000000001</v>
          </cell>
          <cell r="F137">
            <v>79.991333333333344</v>
          </cell>
          <cell r="G137">
            <v>61.765517241379314</v>
          </cell>
          <cell r="H137">
            <v>47.231538340418837</v>
          </cell>
          <cell r="I137">
            <v>122.9</v>
          </cell>
          <cell r="J137">
            <v>10.242776300765914</v>
          </cell>
          <cell r="K137">
            <v>270</v>
          </cell>
          <cell r="L137">
            <v>100659</v>
          </cell>
          <cell r="M137">
            <v>783861</v>
          </cell>
          <cell r="N137">
            <v>787620</v>
          </cell>
          <cell r="O137">
            <v>0.65642111228716427</v>
          </cell>
          <cell r="P137">
            <v>6384</v>
          </cell>
          <cell r="Q137">
            <v>5.3205763957762082</v>
          </cell>
        </row>
        <row r="138">
          <cell r="A138" t="str">
            <v/>
          </cell>
          <cell r="B138" t="str">
            <v>99-00</v>
          </cell>
          <cell r="C138">
            <v>290</v>
          </cell>
          <cell r="D138">
            <v>1150</v>
          </cell>
          <cell r="E138">
            <v>1297</v>
          </cell>
          <cell r="F138">
            <v>112.8</v>
          </cell>
          <cell r="G138">
            <v>68.7</v>
          </cell>
          <cell r="H138">
            <v>50.9</v>
          </cell>
          <cell r="I138">
            <v>135.19999999999999</v>
          </cell>
          <cell r="J138">
            <v>10.424055512721663</v>
          </cell>
          <cell r="K138">
            <v>235</v>
          </cell>
          <cell r="M138">
            <v>875677</v>
          </cell>
          <cell r="N138">
            <v>845128</v>
          </cell>
          <cell r="O138">
            <v>0.65160215882806471</v>
          </cell>
          <cell r="P138">
            <v>4619</v>
          </cell>
          <cell r="Q138">
            <v>3.5612952968388587</v>
          </cell>
        </row>
        <row r="139">
          <cell r="A139" t="str">
            <v>e</v>
          </cell>
          <cell r="B139" t="str">
            <v>00-01</v>
          </cell>
          <cell r="C139">
            <v>290</v>
          </cell>
          <cell r="D139">
            <v>1400</v>
          </cell>
          <cell r="E139">
            <v>1149.93</v>
          </cell>
          <cell r="F139">
            <v>82.14</v>
          </cell>
          <cell r="G139">
            <v>62.71</v>
          </cell>
          <cell r="H139">
            <v>45.27</v>
          </cell>
          <cell r="I139">
            <v>119.56</v>
          </cell>
          <cell r="J139">
            <v>10.397154609411007</v>
          </cell>
          <cell r="K139">
            <v>229</v>
          </cell>
          <cell r="L139">
            <v>106452</v>
          </cell>
          <cell r="M139">
            <v>784705</v>
          </cell>
          <cell r="N139">
            <v>855542</v>
          </cell>
          <cell r="O139">
            <v>0.74399485186054803</v>
          </cell>
          <cell r="P139">
            <v>8418</v>
          </cell>
          <cell r="Q139">
            <v>7.3204455923404028</v>
          </cell>
        </row>
        <row r="140">
          <cell r="A140" t="str">
            <v>Average last 5 years</v>
          </cell>
          <cell r="B140" t="str">
            <v>Energy   Contents   in   MKwh</v>
          </cell>
          <cell r="C140" t="str">
            <v>MU</v>
          </cell>
          <cell r="D140">
            <v>1370</v>
          </cell>
          <cell r="E140">
            <v>1020.9060000000002</v>
          </cell>
          <cell r="F140">
            <v>76.019035897435899</v>
          </cell>
          <cell r="G140">
            <v>54.819931034482764</v>
          </cell>
          <cell r="H140">
            <v>40.15668934026138</v>
          </cell>
          <cell r="I140">
            <v>106.38520000000001</v>
          </cell>
          <cell r="J140">
            <v>10.454399705015359</v>
          </cell>
          <cell r="K140">
            <v>247.4</v>
          </cell>
          <cell r="L140">
            <v>69823</v>
          </cell>
          <cell r="M140">
            <v>698377.8</v>
          </cell>
          <cell r="N140">
            <v>709393.6</v>
          </cell>
          <cell r="O140">
            <v>0.70112748360174992</v>
          </cell>
          <cell r="P140">
            <v>6203.2</v>
          </cell>
          <cell r="Q140">
            <v>6.4445328373892865</v>
          </cell>
        </row>
        <row r="141">
          <cell r="A141" t="str">
            <v>STATE  LOAD  DESPATCH  CENTRE  M.P.E.B.  JABALPUR</v>
          </cell>
          <cell r="B141" t="str">
            <v>HASDEO-BANGO    MDDL    329.79 M</v>
          </cell>
          <cell r="C141" t="str">
            <v>M</v>
          </cell>
          <cell r="D141">
            <v>345</v>
          </cell>
          <cell r="E141">
            <v>355.56</v>
          </cell>
          <cell r="F141">
            <v>334.51</v>
          </cell>
          <cell r="G141">
            <v>344.57</v>
          </cell>
          <cell r="H141">
            <v>345.48</v>
          </cell>
        </row>
        <row r="142">
          <cell r="A142" t="str">
            <v>SATPURA</v>
          </cell>
          <cell r="B142" t="str">
            <v>Energy   Contents   in   MKwh</v>
          </cell>
          <cell r="C142" t="str">
            <v>MU</v>
          </cell>
          <cell r="D142">
            <v>68</v>
          </cell>
          <cell r="E142">
            <v>187.4</v>
          </cell>
          <cell r="F142">
            <v>13.18</v>
          </cell>
          <cell r="G142">
            <v>64.849999999999994</v>
          </cell>
          <cell r="H142">
            <v>71.36</v>
          </cell>
        </row>
        <row r="143">
          <cell r="A143" t="str">
            <v>STATION NAME</v>
          </cell>
          <cell r="B143" t="str">
            <v>YEAR</v>
          </cell>
          <cell r="C143" t="str">
            <v>CAPACITY</v>
          </cell>
          <cell r="D143" t="str">
            <v>TARGET</v>
          </cell>
          <cell r="E143" t="str">
            <v>ACTUAL GENE.</v>
          </cell>
          <cell r="F143" t="str">
            <v>ACHIEVE-MENT</v>
          </cell>
          <cell r="G143" t="str">
            <v>AVAIL-ABILITY</v>
          </cell>
          <cell r="H143" t="str">
            <v>P.L.F.</v>
          </cell>
          <cell r="I143" t="str">
            <v>AUXILIARY CONSUMPTION</v>
          </cell>
          <cell r="K143" t="str">
            <v>MAXIMUM DEMAND</v>
          </cell>
          <cell r="L143" t="str">
            <v>COAL IN MT</v>
          </cell>
          <cell r="N143" t="str">
            <v>COAL CONSUMED</v>
          </cell>
          <cell r="P143" t="str">
            <v>FUEL OIL CONSUMPTION</v>
          </cell>
        </row>
        <row r="144">
          <cell r="A144" t="str">
            <v/>
          </cell>
          <cell r="B144" t="str">
            <v>Energy   Contents   in   MKwh</v>
          </cell>
          <cell r="C144" t="str">
            <v>MW</v>
          </cell>
          <cell r="D144" t="str">
            <v>MKwh</v>
          </cell>
          <cell r="E144" t="str">
            <v>MKwh</v>
          </cell>
          <cell r="F144" t="str">
            <v>%</v>
          </cell>
          <cell r="G144" t="str">
            <v>%</v>
          </cell>
          <cell r="H144" t="str">
            <v>%</v>
          </cell>
          <cell r="I144" t="str">
            <v>MKwh</v>
          </cell>
          <cell r="J144" t="str">
            <v>%</v>
          </cell>
          <cell r="K144" t="str">
            <v>MW</v>
          </cell>
          <cell r="L144" t="str">
            <v>OP.STOCK</v>
          </cell>
          <cell r="M144" t="str">
            <v>RECIEPT</v>
          </cell>
          <cell r="N144" t="str">
            <v>MT</v>
          </cell>
          <cell r="O144" t="str">
            <v>Kg/kWH</v>
          </cell>
          <cell r="P144" t="str">
            <v>KL</v>
          </cell>
          <cell r="Q144" t="str">
            <v>ml/KWH</v>
          </cell>
        </row>
        <row r="145">
          <cell r="A145" t="str">
            <v>SATPURA I</v>
          </cell>
          <cell r="B145" t="str">
            <v>88-89</v>
          </cell>
          <cell r="C145">
            <v>312.5</v>
          </cell>
          <cell r="D145">
            <v>1650</v>
          </cell>
          <cell r="E145">
            <v>1832.28</v>
          </cell>
          <cell r="F145">
            <v>111.04727272727273</v>
          </cell>
          <cell r="G145">
            <v>78.5</v>
          </cell>
          <cell r="H145">
            <v>66.932602739726022</v>
          </cell>
          <cell r="I145" t="str">
            <v/>
          </cell>
          <cell r="J145">
            <v>0</v>
          </cell>
          <cell r="K145">
            <v>312</v>
          </cell>
          <cell r="N145">
            <v>1518619</v>
          </cell>
          <cell r="O145">
            <v>0.82881382758093736</v>
          </cell>
          <cell r="P145">
            <v>25303</v>
          </cell>
          <cell r="Q145">
            <v>13.809570589647871</v>
          </cell>
        </row>
        <row r="146">
          <cell r="A146">
            <v>1</v>
          </cell>
          <cell r="B146" t="str">
            <v>89-90</v>
          </cell>
          <cell r="C146">
            <v>312.5</v>
          </cell>
          <cell r="D146">
            <v>1575</v>
          </cell>
          <cell r="E146">
            <v>1730</v>
          </cell>
          <cell r="F146">
            <v>109.84126984126983</v>
          </cell>
          <cell r="G146">
            <v>77.010000000000005</v>
          </cell>
          <cell r="H146">
            <v>63.196347031963469</v>
          </cell>
          <cell r="I146">
            <v>183</v>
          </cell>
          <cell r="J146">
            <v>10.578034682080926</v>
          </cell>
          <cell r="K146">
            <v>300</v>
          </cell>
          <cell r="N146">
            <v>1355923</v>
          </cell>
          <cell r="O146">
            <v>0.78377052023121385</v>
          </cell>
          <cell r="P146">
            <v>41696</v>
          </cell>
          <cell r="Q146">
            <v>24.101734104046244</v>
          </cell>
        </row>
        <row r="147">
          <cell r="A147">
            <v>2</v>
          </cell>
          <cell r="B147" t="str">
            <v>90-91</v>
          </cell>
          <cell r="C147">
            <v>312.5</v>
          </cell>
          <cell r="D147">
            <v>1700</v>
          </cell>
          <cell r="E147">
            <v>1515.39</v>
          </cell>
          <cell r="F147">
            <v>89.140588235294118</v>
          </cell>
          <cell r="G147">
            <v>72.61</v>
          </cell>
          <cell r="H147">
            <v>55.356712328767124</v>
          </cell>
          <cell r="I147">
            <v>170.39</v>
          </cell>
          <cell r="J147">
            <v>11.243970199090663</v>
          </cell>
          <cell r="K147">
            <v>270</v>
          </cell>
          <cell r="N147">
            <v>1267262</v>
          </cell>
          <cell r="O147">
            <v>0.83626129247256487</v>
          </cell>
          <cell r="P147">
            <v>29278</v>
          </cell>
          <cell r="Q147">
            <v>19.320438962907236</v>
          </cell>
        </row>
        <row r="148">
          <cell r="A148">
            <v>3</v>
          </cell>
          <cell r="B148" t="str">
            <v>91-92</v>
          </cell>
          <cell r="C148">
            <v>312.5</v>
          </cell>
          <cell r="D148">
            <v>1700</v>
          </cell>
          <cell r="E148">
            <v>1385.47</v>
          </cell>
          <cell r="F148">
            <v>81.498235294117649</v>
          </cell>
          <cell r="G148">
            <v>64.790000000000006</v>
          </cell>
          <cell r="H148">
            <v>50.610776255707762</v>
          </cell>
          <cell r="I148">
            <v>149.15</v>
          </cell>
          <cell r="J148">
            <v>10.765299862140646</v>
          </cell>
          <cell r="K148">
            <v>260</v>
          </cell>
          <cell r="N148">
            <v>1231619</v>
          </cell>
          <cell r="O148">
            <v>0.88895392899160575</v>
          </cell>
          <cell r="P148">
            <v>24484</v>
          </cell>
          <cell r="Q148">
            <v>17.67198134928941</v>
          </cell>
        </row>
        <row r="149">
          <cell r="A149" t="str">
            <v>Note :-</v>
          </cell>
          <cell r="B149" t="str">
            <v>92-93</v>
          </cell>
          <cell r="C149">
            <v>312.5</v>
          </cell>
          <cell r="D149">
            <v>1600</v>
          </cell>
          <cell r="E149">
            <v>1538.84</v>
          </cell>
          <cell r="F149">
            <v>96.177499999999995</v>
          </cell>
          <cell r="G149">
            <v>72.41</v>
          </cell>
          <cell r="H149">
            <v>56.213333333333331</v>
          </cell>
          <cell r="I149">
            <v>157.91</v>
          </cell>
          <cell r="J149">
            <v>10.261625640092538</v>
          </cell>
          <cell r="K149">
            <v>305</v>
          </cell>
          <cell r="N149">
            <v>1453111</v>
          </cell>
          <cell r="O149">
            <v>0.94428985469574489</v>
          </cell>
          <cell r="P149">
            <v>28065</v>
          </cell>
          <cell r="Q149">
            <v>18.237763510176496</v>
          </cell>
        </row>
        <row r="150">
          <cell r="A150" t="str">
            <v>Note :-</v>
          </cell>
          <cell r="B150" t="str">
            <v>93-94</v>
          </cell>
          <cell r="C150">
            <v>312.5</v>
          </cell>
          <cell r="D150">
            <v>1500</v>
          </cell>
          <cell r="E150">
            <v>1519.37</v>
          </cell>
          <cell r="F150">
            <v>101.29133333333333</v>
          </cell>
          <cell r="G150">
            <v>72.699726027397261</v>
          </cell>
          <cell r="H150">
            <v>55.502100456621008</v>
          </cell>
          <cell r="I150">
            <v>165.02799999999999</v>
          </cell>
          <cell r="J150">
            <v>10.861607113474664</v>
          </cell>
          <cell r="K150">
            <v>306</v>
          </cell>
          <cell r="N150">
            <v>1405416</v>
          </cell>
          <cell r="O150">
            <v>0.92499917729058756</v>
          </cell>
          <cell r="P150">
            <v>29911.776000000002</v>
          </cell>
          <cell r="Q150">
            <v>19.686959726728844</v>
          </cell>
        </row>
        <row r="151">
          <cell r="B151" t="str">
            <v>94-95</v>
          </cell>
          <cell r="C151">
            <v>312.5</v>
          </cell>
          <cell r="D151">
            <v>1550</v>
          </cell>
          <cell r="E151">
            <v>1497.8</v>
          </cell>
          <cell r="F151">
            <v>96.632258064516122</v>
          </cell>
          <cell r="G151">
            <v>70</v>
          </cell>
          <cell r="H151">
            <v>54.714155251141555</v>
          </cell>
          <cell r="I151">
            <v>161.1</v>
          </cell>
          <cell r="J151">
            <v>10.755775136867406</v>
          </cell>
          <cell r="K151">
            <v>310</v>
          </cell>
          <cell r="L151" t="str">
            <v/>
          </cell>
          <cell r="N151">
            <v>1384902</v>
          </cell>
          <cell r="O151">
            <v>0.92462411536920819</v>
          </cell>
          <cell r="P151">
            <v>20311</v>
          </cell>
          <cell r="Q151">
            <v>13.560555481372681</v>
          </cell>
        </row>
        <row r="152">
          <cell r="B152" t="str">
            <v>95-96</v>
          </cell>
          <cell r="C152">
            <v>312.5</v>
          </cell>
          <cell r="D152">
            <v>1550</v>
          </cell>
          <cell r="E152">
            <v>1814</v>
          </cell>
          <cell r="F152">
            <v>117.03225806451613</v>
          </cell>
          <cell r="G152">
            <v>78.900000000000006</v>
          </cell>
          <cell r="H152">
            <v>66.083788706739526</v>
          </cell>
          <cell r="I152">
            <v>173.2</v>
          </cell>
          <cell r="J152">
            <v>9.5479603087100333</v>
          </cell>
          <cell r="K152">
            <v>313</v>
          </cell>
          <cell r="N152">
            <v>1640420</v>
          </cell>
          <cell r="O152">
            <v>0.90431091510474093</v>
          </cell>
          <cell r="P152">
            <v>17336</v>
          </cell>
          <cell r="Q152">
            <v>9.5567805953693501</v>
          </cell>
        </row>
        <row r="153">
          <cell r="B153" t="str">
            <v>96-97</v>
          </cell>
          <cell r="C153">
            <v>312.5</v>
          </cell>
          <cell r="D153">
            <v>1650</v>
          </cell>
          <cell r="E153">
            <v>1819</v>
          </cell>
          <cell r="F153">
            <v>110.24242424242425</v>
          </cell>
          <cell r="G153">
            <v>78</v>
          </cell>
          <cell r="H153">
            <v>66.447488584474883</v>
          </cell>
          <cell r="I153">
            <v>169</v>
          </cell>
          <cell r="J153">
            <v>9.2908191313908741</v>
          </cell>
          <cell r="K153">
            <v>315</v>
          </cell>
          <cell r="N153">
            <v>1634052</v>
          </cell>
          <cell r="O153">
            <v>0.89832435404068167</v>
          </cell>
          <cell r="P153">
            <v>14501</v>
          </cell>
          <cell r="Q153">
            <v>7.97196261682243</v>
          </cell>
        </row>
        <row r="154">
          <cell r="B154" t="str">
            <v>97-98</v>
          </cell>
          <cell r="C154">
            <v>312.5</v>
          </cell>
          <cell r="D154">
            <v>1800</v>
          </cell>
          <cell r="E154">
            <v>2122.88</v>
          </cell>
          <cell r="F154">
            <v>117.93777777777778</v>
          </cell>
          <cell r="G154">
            <v>85.2</v>
          </cell>
          <cell r="H154">
            <v>77.548127853881283</v>
          </cell>
          <cell r="I154">
            <v>192.33500000000001</v>
          </cell>
          <cell r="J154">
            <v>9.0600976032559544</v>
          </cell>
          <cell r="K154">
            <v>325</v>
          </cell>
          <cell r="N154">
            <v>1889366</v>
          </cell>
          <cell r="O154">
            <v>0.89000131896291834</v>
          </cell>
          <cell r="P154">
            <v>10789</v>
          </cell>
          <cell r="Q154">
            <v>5.0822467591196858</v>
          </cell>
        </row>
        <row r="155">
          <cell r="B155" t="str">
            <v>98-99</v>
          </cell>
          <cell r="C155">
            <v>312.5</v>
          </cell>
          <cell r="D155">
            <v>1700</v>
          </cell>
          <cell r="E155">
            <v>1925.81</v>
          </cell>
          <cell r="F155">
            <v>113.28294117647059</v>
          </cell>
          <cell r="G155">
            <v>78.900000000000006</v>
          </cell>
          <cell r="H155">
            <v>70.349223744292232</v>
          </cell>
          <cell r="I155">
            <v>175.8</v>
          </cell>
          <cell r="J155">
            <v>9.1286263961657692</v>
          </cell>
          <cell r="K155">
            <v>308</v>
          </cell>
          <cell r="N155">
            <v>1687020</v>
          </cell>
          <cell r="O155">
            <v>0.87600542109553903</v>
          </cell>
          <cell r="P155">
            <v>9962</v>
          </cell>
          <cell r="Q155">
            <v>5.1728882911606027</v>
          </cell>
        </row>
        <row r="156">
          <cell r="B156" t="str">
            <v>99-00</v>
          </cell>
          <cell r="C156">
            <v>312.5</v>
          </cell>
          <cell r="D156">
            <v>2050</v>
          </cell>
          <cell r="E156">
            <v>2102.1999999999998</v>
          </cell>
          <cell r="F156">
            <v>102.5</v>
          </cell>
          <cell r="G156">
            <v>80.8</v>
          </cell>
          <cell r="H156">
            <v>76.599999999999994</v>
          </cell>
          <cell r="I156">
            <v>187.6</v>
          </cell>
          <cell r="J156">
            <v>8.9</v>
          </cell>
          <cell r="K156">
            <v>313</v>
          </cell>
          <cell r="N156">
            <v>1663406</v>
          </cell>
          <cell r="O156">
            <v>0.79</v>
          </cell>
          <cell r="P156">
            <v>8205</v>
          </cell>
          <cell r="Q156">
            <v>3.9</v>
          </cell>
        </row>
        <row r="157">
          <cell r="B157" t="str">
            <v>00-01</v>
          </cell>
          <cell r="C157">
            <v>312.5</v>
          </cell>
          <cell r="D157">
            <v>1950</v>
          </cell>
          <cell r="E157">
            <v>1972.36</v>
          </cell>
          <cell r="F157">
            <v>101.15</v>
          </cell>
          <cell r="G157">
            <v>78.77</v>
          </cell>
          <cell r="H157">
            <v>72.05</v>
          </cell>
          <cell r="I157">
            <v>180.9</v>
          </cell>
          <cell r="J157">
            <v>9.17</v>
          </cell>
          <cell r="K157">
            <v>308</v>
          </cell>
          <cell r="N157">
            <v>1663767</v>
          </cell>
          <cell r="O157">
            <v>0.84399999999999997</v>
          </cell>
          <cell r="P157">
            <v>9457</v>
          </cell>
          <cell r="Q157">
            <v>4.8</v>
          </cell>
        </row>
        <row r="158">
          <cell r="A158" t="str">
            <v>Average last 5 years</v>
          </cell>
          <cell r="D158">
            <v>1830</v>
          </cell>
          <cell r="E158">
            <v>1988.45</v>
          </cell>
          <cell r="F158">
            <v>109.02262863933451</v>
          </cell>
          <cell r="G158">
            <v>80.333999999999989</v>
          </cell>
          <cell r="H158">
            <v>72.598968036529669</v>
          </cell>
          <cell r="I158">
            <v>181.12700000000001</v>
          </cell>
          <cell r="J158">
            <v>9.10990862616252</v>
          </cell>
          <cell r="K158">
            <v>313.8</v>
          </cell>
          <cell r="N158">
            <v>1707522.2</v>
          </cell>
          <cell r="O158">
            <v>0.85966621881982785</v>
          </cell>
          <cell r="P158">
            <v>10582.8</v>
          </cell>
          <cell r="Q158">
            <v>5.3854195334205439</v>
          </cell>
        </row>
        <row r="159">
          <cell r="A159" t="str">
            <v>SATPURA II</v>
          </cell>
          <cell r="B159" t="str">
            <v>88-89</v>
          </cell>
          <cell r="C159">
            <v>410</v>
          </cell>
          <cell r="D159">
            <v>1800</v>
          </cell>
          <cell r="E159">
            <v>1359.91</v>
          </cell>
          <cell r="F159">
            <v>75.550555555555562</v>
          </cell>
          <cell r="G159">
            <v>64.67</v>
          </cell>
          <cell r="H159">
            <v>37.863626239002116</v>
          </cell>
          <cell r="I159" t="str">
            <v/>
          </cell>
          <cell r="J159">
            <v>0</v>
          </cell>
          <cell r="K159">
            <v>370</v>
          </cell>
          <cell r="N159">
            <v>1073518</v>
          </cell>
          <cell r="O159">
            <v>0.78940371053966807</v>
          </cell>
          <cell r="P159">
            <v>49985</v>
          </cell>
          <cell r="Q159">
            <v>36.756108860145154</v>
          </cell>
        </row>
        <row r="160">
          <cell r="B160" t="str">
            <v>89-90</v>
          </cell>
          <cell r="C160">
            <v>410</v>
          </cell>
          <cell r="D160">
            <v>1800</v>
          </cell>
          <cell r="E160">
            <v>1247.99</v>
          </cell>
          <cell r="F160">
            <v>69.332777777777778</v>
          </cell>
          <cell r="G160">
            <v>64.5</v>
          </cell>
          <cell r="H160">
            <v>34.747466310279542</v>
          </cell>
          <cell r="I160">
            <v>163</v>
          </cell>
          <cell r="J160">
            <v>13.061002091362912</v>
          </cell>
          <cell r="K160">
            <v>370</v>
          </cell>
          <cell r="N160">
            <v>957978</v>
          </cell>
          <cell r="O160">
            <v>0.7676167276981386</v>
          </cell>
          <cell r="P160">
            <v>69673</v>
          </cell>
          <cell r="Q160">
            <v>55.828171700093748</v>
          </cell>
        </row>
        <row r="161">
          <cell r="B161" t="str">
            <v>90-91</v>
          </cell>
          <cell r="C161">
            <v>410</v>
          </cell>
          <cell r="D161">
            <v>1800</v>
          </cell>
          <cell r="E161">
            <v>1143.08</v>
          </cell>
          <cell r="F161">
            <v>63.504444444444445</v>
          </cell>
          <cell r="G161">
            <v>59.01</v>
          </cell>
          <cell r="H161">
            <v>31.826484018264839</v>
          </cell>
          <cell r="I161">
            <v>154.97</v>
          </cell>
          <cell r="J161">
            <v>13.557231339888723</v>
          </cell>
          <cell r="K161">
            <v>360</v>
          </cell>
          <cell r="N161">
            <v>940719</v>
          </cell>
          <cell r="O161">
            <v>0.82296864611400777</v>
          </cell>
          <cell r="P161">
            <v>46329</v>
          </cell>
          <cell r="Q161">
            <v>40.529971655527177</v>
          </cell>
        </row>
        <row r="162">
          <cell r="B162" t="str">
            <v>91-92</v>
          </cell>
          <cell r="C162">
            <v>410</v>
          </cell>
          <cell r="D162">
            <v>1800</v>
          </cell>
          <cell r="E162">
            <v>1261.23</v>
          </cell>
          <cell r="F162">
            <v>70.068333333333328</v>
          </cell>
          <cell r="G162">
            <v>57.19</v>
          </cell>
          <cell r="H162">
            <v>35.116104243234211</v>
          </cell>
          <cell r="I162">
            <v>163.13</v>
          </cell>
          <cell r="J162">
            <v>12.934199154793337</v>
          </cell>
          <cell r="K162">
            <v>360</v>
          </cell>
          <cell r="N162">
            <v>1092330</v>
          </cell>
          <cell r="O162">
            <v>0.86608310934563881</v>
          </cell>
          <cell r="P162">
            <v>32897</v>
          </cell>
          <cell r="Q162">
            <v>26.083267920997756</v>
          </cell>
        </row>
        <row r="163">
          <cell r="B163" t="str">
            <v>92-93</v>
          </cell>
          <cell r="C163">
            <v>410</v>
          </cell>
          <cell r="D163">
            <v>1600</v>
          </cell>
          <cell r="E163">
            <v>1091.3900000000001</v>
          </cell>
          <cell r="F163">
            <v>68.211875000000006</v>
          </cell>
          <cell r="G163">
            <v>52.11</v>
          </cell>
          <cell r="H163">
            <v>30.387292571555857</v>
          </cell>
          <cell r="I163">
            <v>140.04</v>
          </cell>
          <cell r="J163">
            <v>12.831343516066665</v>
          </cell>
          <cell r="K163">
            <v>360</v>
          </cell>
          <cell r="N163">
            <v>1018559</v>
          </cell>
          <cell r="O163">
            <v>0.93326766783642878</v>
          </cell>
          <cell r="P163">
            <v>47822</v>
          </cell>
          <cell r="Q163">
            <v>43.817517111206804</v>
          </cell>
        </row>
        <row r="164">
          <cell r="B164" t="str">
            <v>93-94</v>
          </cell>
          <cell r="C164">
            <v>410</v>
          </cell>
          <cell r="D164">
            <v>1400</v>
          </cell>
          <cell r="E164">
            <v>1268.5727999999999</v>
          </cell>
          <cell r="F164">
            <v>90.612342857142863</v>
          </cell>
          <cell r="G164">
            <v>50.802958904109587</v>
          </cell>
          <cell r="H164">
            <v>35.320547945205476</v>
          </cell>
          <cell r="I164">
            <v>141.77538000000001</v>
          </cell>
          <cell r="J164">
            <v>11.175975080026941</v>
          </cell>
          <cell r="K164">
            <v>380</v>
          </cell>
          <cell r="N164">
            <v>1109586.71</v>
          </cell>
          <cell r="O164">
            <v>0.87467326274061696</v>
          </cell>
          <cell r="P164">
            <v>22408.133999999998</v>
          </cell>
          <cell r="Q164">
            <v>17.664050498323785</v>
          </cell>
        </row>
        <row r="165">
          <cell r="B165" t="str">
            <v>94-95</v>
          </cell>
          <cell r="C165">
            <v>410</v>
          </cell>
          <cell r="D165">
            <v>1400</v>
          </cell>
          <cell r="E165">
            <v>2021.1</v>
          </cell>
          <cell r="F165">
            <v>144.36428571428573</v>
          </cell>
          <cell r="G165">
            <v>74.5</v>
          </cell>
          <cell r="H165">
            <v>56.272970263949212</v>
          </cell>
          <cell r="I165">
            <v>195.6</v>
          </cell>
          <cell r="J165">
            <v>9.6778981742615411</v>
          </cell>
          <cell r="K165">
            <v>425</v>
          </cell>
          <cell r="N165">
            <v>1776510</v>
          </cell>
          <cell r="O165">
            <v>0.8789817426154074</v>
          </cell>
          <cell r="P165">
            <v>27860</v>
          </cell>
          <cell r="Q165">
            <v>13.784572757409332</v>
          </cell>
        </row>
        <row r="166">
          <cell r="B166" t="str">
            <v>95-96</v>
          </cell>
          <cell r="C166">
            <v>410</v>
          </cell>
          <cell r="D166">
            <v>2000</v>
          </cell>
          <cell r="E166">
            <v>2079.3000000000002</v>
          </cell>
          <cell r="F166">
            <v>103.96500000000002</v>
          </cell>
          <cell r="G166">
            <v>77.3</v>
          </cell>
          <cell r="H166">
            <v>57.735239237638289</v>
          </cell>
          <cell r="I166">
            <v>206.9</v>
          </cell>
          <cell r="J166">
            <v>9.9504640984946846</v>
          </cell>
          <cell r="K166">
            <v>425</v>
          </cell>
          <cell r="N166">
            <v>1823764</v>
          </cell>
          <cell r="O166">
            <v>0.87710479488289317</v>
          </cell>
          <cell r="P166">
            <v>19304</v>
          </cell>
          <cell r="Q166">
            <v>9.2838936180445337</v>
          </cell>
        </row>
        <row r="167">
          <cell r="B167" t="str">
            <v>96-97</v>
          </cell>
          <cell r="C167">
            <v>410</v>
          </cell>
          <cell r="D167">
            <v>2000</v>
          </cell>
          <cell r="E167">
            <v>2273.1</v>
          </cell>
          <cell r="F167">
            <v>113.655</v>
          </cell>
          <cell r="G167">
            <v>77.599999999999994</v>
          </cell>
          <cell r="H167">
            <v>63.289341797527563</v>
          </cell>
          <cell r="I167">
            <v>213</v>
          </cell>
          <cell r="J167">
            <v>9.3704632440279791</v>
          </cell>
          <cell r="K167">
            <v>410</v>
          </cell>
          <cell r="N167">
            <v>1969440</v>
          </cell>
          <cell r="O167">
            <v>0.86641150851260396</v>
          </cell>
          <cell r="P167">
            <v>11164</v>
          </cell>
          <cell r="Q167">
            <v>4.9113545378557921</v>
          </cell>
        </row>
        <row r="168">
          <cell r="B168" t="str">
            <v>97-98</v>
          </cell>
          <cell r="C168">
            <v>410</v>
          </cell>
          <cell r="D168">
            <v>2200</v>
          </cell>
          <cell r="E168">
            <v>2601.9899999999998</v>
          </cell>
          <cell r="F168">
            <v>118.27227272727271</v>
          </cell>
          <cell r="G168">
            <v>84.5</v>
          </cell>
          <cell r="H168">
            <v>72.446541931172732</v>
          </cell>
          <cell r="I168">
            <v>249.321</v>
          </cell>
          <cell r="J168">
            <v>9.5819353648553616</v>
          </cell>
          <cell r="K168">
            <v>425</v>
          </cell>
          <cell r="N168">
            <v>2253381</v>
          </cell>
          <cell r="O168">
            <v>0.86602215996218279</v>
          </cell>
          <cell r="P168">
            <v>10505</v>
          </cell>
          <cell r="Q168">
            <v>4.0372945322618463</v>
          </cell>
        </row>
        <row r="169">
          <cell r="B169" t="str">
            <v>98-99</v>
          </cell>
          <cell r="C169">
            <v>410</v>
          </cell>
          <cell r="D169">
            <v>2150</v>
          </cell>
          <cell r="E169">
            <v>2881.87</v>
          </cell>
          <cell r="F169">
            <v>134.04046511627908</v>
          </cell>
          <cell r="G169">
            <v>87.5</v>
          </cell>
          <cell r="H169">
            <v>80.239169172513641</v>
          </cell>
          <cell r="I169">
            <v>254</v>
          </cell>
          <cell r="J169">
            <v>8.8137216460145673</v>
          </cell>
          <cell r="K169">
            <v>425</v>
          </cell>
          <cell r="N169">
            <v>2346034</v>
          </cell>
          <cell r="O169">
            <v>0.81406656094827312</v>
          </cell>
          <cell r="P169">
            <v>4710</v>
          </cell>
          <cell r="Q169">
            <v>1.6343554705798666</v>
          </cell>
        </row>
        <row r="170">
          <cell r="B170" t="str">
            <v>99-00</v>
          </cell>
          <cell r="C170">
            <v>410</v>
          </cell>
          <cell r="D170">
            <v>2700</v>
          </cell>
          <cell r="E170">
            <v>2520.9</v>
          </cell>
          <cell r="F170">
            <v>93.3</v>
          </cell>
          <cell r="G170">
            <v>75.2</v>
          </cell>
          <cell r="H170">
            <v>70</v>
          </cell>
          <cell r="I170">
            <v>226.5</v>
          </cell>
          <cell r="J170">
            <v>8.9848863501130545</v>
          </cell>
          <cell r="K170">
            <v>425</v>
          </cell>
          <cell r="N170">
            <v>1970136</v>
          </cell>
          <cell r="O170">
            <v>0.78152088539807207</v>
          </cell>
          <cell r="P170">
            <v>4059</v>
          </cell>
          <cell r="Q170">
            <v>1.6101392359871474</v>
          </cell>
        </row>
        <row r="171">
          <cell r="B171" t="str">
            <v>00-01</v>
          </cell>
          <cell r="C171">
            <v>410</v>
          </cell>
          <cell r="D171">
            <v>2850</v>
          </cell>
          <cell r="E171">
            <v>2450.13</v>
          </cell>
          <cell r="F171">
            <v>85.97</v>
          </cell>
          <cell r="G171">
            <v>77.64</v>
          </cell>
          <cell r="H171">
            <v>68.22</v>
          </cell>
          <cell r="I171">
            <v>222.63</v>
          </cell>
          <cell r="J171">
            <v>9.0864566369947717</v>
          </cell>
          <cell r="K171">
            <v>415</v>
          </cell>
          <cell r="N171">
            <v>1980025</v>
          </cell>
          <cell r="O171">
            <v>0.80813058898915568</v>
          </cell>
          <cell r="P171">
            <v>7560</v>
          </cell>
          <cell r="Q171">
            <v>3.0855505626232076</v>
          </cell>
        </row>
        <row r="172">
          <cell r="A172" t="str">
            <v>Average last 5 years</v>
          </cell>
          <cell r="D172">
            <v>2380</v>
          </cell>
          <cell r="E172">
            <v>2545.5980000000004</v>
          </cell>
          <cell r="F172">
            <v>109.04754756871037</v>
          </cell>
          <cell r="G172">
            <v>80.488</v>
          </cell>
          <cell r="H172">
            <v>70.839010580242785</v>
          </cell>
          <cell r="I172">
            <v>233.09020000000001</v>
          </cell>
          <cell r="J172">
            <v>9.1674926484011472</v>
          </cell>
          <cell r="K172">
            <v>420</v>
          </cell>
          <cell r="L172">
            <v>0</v>
          </cell>
          <cell r="M172">
            <v>0</v>
          </cell>
          <cell r="N172">
            <v>2103803.2000000002</v>
          </cell>
          <cell r="O172">
            <v>0.82723034076205759</v>
          </cell>
          <cell r="P172">
            <v>7599.6</v>
          </cell>
          <cell r="Q172">
            <v>3.0557388678615722</v>
          </cell>
        </row>
        <row r="173">
          <cell r="A173" t="str">
            <v>SATPURA III</v>
          </cell>
          <cell r="B173" t="str">
            <v>88-89</v>
          </cell>
          <cell r="C173">
            <v>420</v>
          </cell>
          <cell r="D173">
            <v>2050</v>
          </cell>
          <cell r="E173">
            <v>1857.99</v>
          </cell>
          <cell r="F173">
            <v>90.633658536585372</v>
          </cell>
          <cell r="G173">
            <v>75.62</v>
          </cell>
          <cell r="H173">
            <v>50.4998369210698</v>
          </cell>
          <cell r="I173" t="str">
            <v/>
          </cell>
          <cell r="J173">
            <v>0</v>
          </cell>
          <cell r="K173">
            <v>420</v>
          </cell>
          <cell r="N173">
            <v>1419331</v>
          </cell>
          <cell r="O173">
            <v>0.76390669486918661</v>
          </cell>
          <cell r="P173">
            <v>19789</v>
          </cell>
          <cell r="Q173">
            <v>10.650757000844999</v>
          </cell>
        </row>
        <row r="174">
          <cell r="B174" t="str">
            <v>89-90</v>
          </cell>
          <cell r="C174">
            <v>420</v>
          </cell>
          <cell r="D174">
            <v>2100</v>
          </cell>
          <cell r="E174">
            <v>1805.67</v>
          </cell>
          <cell r="F174">
            <v>85.984285714285718</v>
          </cell>
          <cell r="G174">
            <v>88.7</v>
          </cell>
          <cell r="H174">
            <v>49.077788649706456</v>
          </cell>
          <cell r="I174">
            <v>189</v>
          </cell>
          <cell r="J174">
            <v>10.467028859093855</v>
          </cell>
          <cell r="K174">
            <v>370</v>
          </cell>
          <cell r="N174">
            <v>1317205</v>
          </cell>
          <cell r="O174">
            <v>0.72948268509749847</v>
          </cell>
          <cell r="P174">
            <v>56636</v>
          </cell>
          <cell r="Q174">
            <v>31.365642670033836</v>
          </cell>
        </row>
        <row r="175">
          <cell r="B175" t="str">
            <v>90-91</v>
          </cell>
          <cell r="C175">
            <v>420</v>
          </cell>
          <cell r="D175">
            <v>1950</v>
          </cell>
          <cell r="E175">
            <v>1496.73</v>
          </cell>
          <cell r="F175">
            <v>76.755384615384614</v>
          </cell>
          <cell r="G175">
            <v>67.97</v>
          </cell>
          <cell r="H175">
            <v>40.680854533594257</v>
          </cell>
          <cell r="I175">
            <v>168.45</v>
          </cell>
          <cell r="J175">
            <v>11.254534886051593</v>
          </cell>
          <cell r="K175">
            <v>380</v>
          </cell>
          <cell r="N175">
            <v>1201210</v>
          </cell>
          <cell r="O175">
            <v>0.80255623926827147</v>
          </cell>
          <cell r="P175">
            <v>50058</v>
          </cell>
          <cell r="Q175">
            <v>33.444909903589824</v>
          </cell>
        </row>
        <row r="176">
          <cell r="B176" t="str">
            <v>91-92</v>
          </cell>
          <cell r="C176">
            <v>420</v>
          </cell>
          <cell r="D176">
            <v>1950</v>
          </cell>
          <cell r="E176">
            <v>1741.07</v>
          </cell>
          <cell r="F176">
            <v>89.285641025641027</v>
          </cell>
          <cell r="G176">
            <v>69.19</v>
          </cell>
          <cell r="H176">
            <v>47.321972167862576</v>
          </cell>
          <cell r="I176">
            <v>179.06</v>
          </cell>
          <cell r="J176">
            <v>10.284480233419679</v>
          </cell>
          <cell r="K176">
            <v>380</v>
          </cell>
          <cell r="N176">
            <v>1516544</v>
          </cell>
          <cell r="O176">
            <v>0.87104137111086866</v>
          </cell>
          <cell r="P176">
            <v>29511</v>
          </cell>
          <cell r="Q176">
            <v>16.949921599935671</v>
          </cell>
        </row>
        <row r="177">
          <cell r="B177" t="str">
            <v>92-93</v>
          </cell>
          <cell r="C177">
            <v>420</v>
          </cell>
          <cell r="D177">
            <v>1800</v>
          </cell>
          <cell r="E177">
            <v>2011.32</v>
          </cell>
          <cell r="F177">
            <v>111.74</v>
          </cell>
          <cell r="G177">
            <v>81.23</v>
          </cell>
          <cell r="H177">
            <v>54.667318982387478</v>
          </cell>
          <cell r="I177">
            <v>201.66</v>
          </cell>
          <cell r="J177">
            <v>10.026251416979894</v>
          </cell>
          <cell r="K177">
            <v>410</v>
          </cell>
          <cell r="N177">
            <v>1890962</v>
          </cell>
          <cell r="O177">
            <v>0.94015969611996097</v>
          </cell>
          <cell r="P177">
            <v>38920</v>
          </cell>
          <cell r="Q177">
            <v>19.35047630411869</v>
          </cell>
        </row>
        <row r="178">
          <cell r="B178" t="str">
            <v>93-94</v>
          </cell>
          <cell r="C178">
            <v>420</v>
          </cell>
          <cell r="D178">
            <v>2015</v>
          </cell>
          <cell r="E178">
            <v>2278.799</v>
          </cell>
          <cell r="F178">
            <v>113.0917617866005</v>
          </cell>
          <cell r="G178">
            <v>81.576273972602735</v>
          </cell>
          <cell r="H178">
            <v>61.93735051098065</v>
          </cell>
          <cell r="I178">
            <v>217.87020000000001</v>
          </cell>
          <cell r="J178">
            <v>9.5607466915686725</v>
          </cell>
          <cell r="K178">
            <v>420</v>
          </cell>
          <cell r="N178">
            <v>2020976</v>
          </cell>
          <cell r="O178">
            <v>0.88686013992458312</v>
          </cell>
          <cell r="P178">
            <v>29590.454000000002</v>
          </cell>
          <cell r="Q178">
            <v>12.985109261501345</v>
          </cell>
        </row>
        <row r="179">
          <cell r="B179" t="str">
            <v>94-95</v>
          </cell>
          <cell r="C179">
            <v>420</v>
          </cell>
          <cell r="D179">
            <v>2000</v>
          </cell>
          <cell r="E179">
            <v>2280.8000000000002</v>
          </cell>
          <cell r="F179">
            <v>114.04000000000002</v>
          </cell>
          <cell r="G179">
            <v>85.1</v>
          </cell>
          <cell r="H179">
            <v>61.991737334203094</v>
          </cell>
          <cell r="I179">
            <v>230.8</v>
          </cell>
          <cell r="J179">
            <v>10.119256401262714</v>
          </cell>
          <cell r="K179">
            <v>420</v>
          </cell>
          <cell r="N179">
            <v>2011129</v>
          </cell>
          <cell r="O179">
            <v>0.88176473167309721</v>
          </cell>
          <cell r="P179">
            <v>33934</v>
          </cell>
          <cell r="Q179">
            <v>14.878112942827077</v>
          </cell>
        </row>
        <row r="180">
          <cell r="B180" t="str">
            <v>95-96</v>
          </cell>
          <cell r="C180">
            <v>420</v>
          </cell>
          <cell r="D180">
            <v>2100</v>
          </cell>
          <cell r="E180">
            <v>2141.3000000000002</v>
          </cell>
          <cell r="F180">
            <v>101.96666666666668</v>
          </cell>
          <cell r="G180">
            <v>77.400000000000006</v>
          </cell>
          <cell r="H180">
            <v>58.041135397692784</v>
          </cell>
          <cell r="I180">
            <v>217.7</v>
          </cell>
          <cell r="J180">
            <v>10.166721150702843</v>
          </cell>
          <cell r="K180">
            <v>420</v>
          </cell>
          <cell r="N180">
            <v>1891560</v>
          </cell>
          <cell r="O180">
            <v>0.88336991547190957</v>
          </cell>
          <cell r="P180">
            <v>18396</v>
          </cell>
          <cell r="Q180">
            <v>8.5910428244524351</v>
          </cell>
        </row>
        <row r="181">
          <cell r="B181" t="str">
            <v>96-97</v>
          </cell>
          <cell r="C181">
            <v>420</v>
          </cell>
          <cell r="D181">
            <v>2100</v>
          </cell>
          <cell r="E181">
            <v>2447.1999999999998</v>
          </cell>
          <cell r="F181">
            <v>116.53333333333332</v>
          </cell>
          <cell r="G181">
            <v>82.1</v>
          </cell>
          <cell r="H181">
            <v>66.514459665144585</v>
          </cell>
          <cell r="I181">
            <v>235.2</v>
          </cell>
          <cell r="J181">
            <v>9.610983981693364</v>
          </cell>
          <cell r="K181">
            <v>420</v>
          </cell>
          <cell r="N181">
            <v>2117083</v>
          </cell>
          <cell r="O181">
            <v>0.86510420071918925</v>
          </cell>
          <cell r="P181">
            <v>10325</v>
          </cell>
          <cell r="Q181">
            <v>4.2191075514874141</v>
          </cell>
        </row>
        <row r="182">
          <cell r="B182" t="str">
            <v>97-98</v>
          </cell>
          <cell r="C182">
            <v>420</v>
          </cell>
          <cell r="D182">
            <v>2300</v>
          </cell>
          <cell r="E182">
            <v>2706.67</v>
          </cell>
          <cell r="F182">
            <v>117.68130434782609</v>
          </cell>
          <cell r="G182">
            <v>82.6</v>
          </cell>
          <cell r="H182">
            <v>73.566808001739503</v>
          </cell>
          <cell r="I182">
            <v>235.6</v>
          </cell>
          <cell r="J182">
            <v>8.7044227778044601</v>
          </cell>
          <cell r="K182">
            <v>430</v>
          </cell>
          <cell r="N182">
            <v>2345918</v>
          </cell>
          <cell r="O182">
            <v>0.86671740552043652</v>
          </cell>
          <cell r="P182">
            <v>6198</v>
          </cell>
          <cell r="Q182">
            <v>2.2898986577602738</v>
          </cell>
        </row>
        <row r="183">
          <cell r="B183" t="str">
            <v>98-99</v>
          </cell>
          <cell r="C183">
            <v>420</v>
          </cell>
          <cell r="D183">
            <v>2250</v>
          </cell>
          <cell r="E183">
            <v>2830.37</v>
          </cell>
          <cell r="F183">
            <v>125.79422222222222</v>
          </cell>
          <cell r="G183">
            <v>82.9</v>
          </cell>
          <cell r="H183">
            <v>76.92895194607523</v>
          </cell>
          <cell r="I183">
            <v>244</v>
          </cell>
          <cell r="J183">
            <v>8.6207810286287661</v>
          </cell>
          <cell r="K183">
            <v>430</v>
          </cell>
          <cell r="N183">
            <v>2296097</v>
          </cell>
          <cell r="O183">
            <v>0.81123563350374683</v>
          </cell>
          <cell r="P183">
            <v>3438</v>
          </cell>
          <cell r="Q183">
            <v>1.2146821793617089</v>
          </cell>
        </row>
        <row r="184">
          <cell r="B184" t="str">
            <v>99-00</v>
          </cell>
          <cell r="C184">
            <v>420</v>
          </cell>
          <cell r="D184">
            <v>2750</v>
          </cell>
          <cell r="E184">
            <v>3093.5</v>
          </cell>
          <cell r="F184">
            <v>112.5</v>
          </cell>
          <cell r="G184">
            <v>87.3</v>
          </cell>
          <cell r="H184">
            <v>83.9</v>
          </cell>
          <cell r="I184">
            <v>263.5</v>
          </cell>
          <cell r="J184">
            <v>8.51786002909326</v>
          </cell>
          <cell r="K184">
            <v>430</v>
          </cell>
          <cell r="N184">
            <v>2416220</v>
          </cell>
          <cell r="O184">
            <v>0.78106352028446746</v>
          </cell>
          <cell r="P184">
            <v>2388</v>
          </cell>
          <cell r="Q184">
            <v>0.77194116696298687</v>
          </cell>
        </row>
        <row r="185">
          <cell r="B185" t="str">
            <v>00-01</v>
          </cell>
          <cell r="C185">
            <v>420</v>
          </cell>
          <cell r="D185">
            <v>2800</v>
          </cell>
          <cell r="E185">
            <v>2780.62</v>
          </cell>
          <cell r="F185">
            <v>97.46</v>
          </cell>
          <cell r="G185">
            <v>79.290000000000006</v>
          </cell>
          <cell r="H185">
            <v>75.58</v>
          </cell>
          <cell r="I185">
            <v>239.04</v>
          </cell>
          <cell r="J185">
            <v>8.5966439139472488</v>
          </cell>
          <cell r="K185">
            <v>420</v>
          </cell>
          <cell r="N185">
            <v>2263305</v>
          </cell>
          <cell r="O185">
            <v>0.81395695923930633</v>
          </cell>
          <cell r="P185">
            <v>3634</v>
          </cell>
          <cell r="Q185">
            <v>1.3069027770784933</v>
          </cell>
        </row>
        <row r="186">
          <cell r="A186" t="str">
            <v>Average last 5 years</v>
          </cell>
          <cell r="D186">
            <v>2440</v>
          </cell>
          <cell r="E186">
            <v>2771.672</v>
          </cell>
          <cell r="F186">
            <v>113.99377198067631</v>
          </cell>
          <cell r="G186">
            <v>82.837999999999994</v>
          </cell>
          <cell r="H186">
            <v>75.298043922591859</v>
          </cell>
          <cell r="I186">
            <v>243.46799999999999</v>
          </cell>
          <cell r="J186">
            <v>8.8101383462334191</v>
          </cell>
          <cell r="K186">
            <v>426</v>
          </cell>
          <cell r="L186">
            <v>0</v>
          </cell>
          <cell r="M186">
            <v>0</v>
          </cell>
          <cell r="N186">
            <v>2287724.6</v>
          </cell>
          <cell r="O186">
            <v>0.82761554385342928</v>
          </cell>
          <cell r="P186">
            <v>5196.6000000000004</v>
          </cell>
          <cell r="Q186">
            <v>1.9605064665301755</v>
          </cell>
        </row>
        <row r="187">
          <cell r="A187" t="str">
            <v>STATE  LOAD  DESPATCH  CENTRE  M.P.E.B.  JABALPUR</v>
          </cell>
        </row>
        <row r="188">
          <cell r="A188" t="str">
            <v>SATPURA</v>
          </cell>
        </row>
        <row r="189">
          <cell r="A189" t="str">
            <v>STATION NAME</v>
          </cell>
          <cell r="B189" t="str">
            <v>YEAR</v>
          </cell>
          <cell r="C189" t="str">
            <v>CAPACITY</v>
          </cell>
          <cell r="D189" t="str">
            <v>TARGET</v>
          </cell>
          <cell r="E189" t="str">
            <v>ACTUAL GENE.</v>
          </cell>
          <cell r="F189" t="str">
            <v>ACHIEVE-MENT</v>
          </cell>
          <cell r="G189" t="str">
            <v>AVAIL-ABILITY</v>
          </cell>
          <cell r="H189" t="str">
            <v>P.L.F.</v>
          </cell>
          <cell r="I189" t="str">
            <v>AUXILIARY CONSUMPTION</v>
          </cell>
          <cell r="K189" t="str">
            <v>MAXIMUM DEMAND</v>
          </cell>
          <cell r="L189" t="str">
            <v>COAL IN MT</v>
          </cell>
          <cell r="N189" t="str">
            <v>COAL CONSUMED</v>
          </cell>
          <cell r="P189" t="str">
            <v>FUEL OIL CONSUMPTION</v>
          </cell>
        </row>
        <row r="190">
          <cell r="C190" t="str">
            <v>MW</v>
          </cell>
          <cell r="D190" t="str">
            <v>MKwh</v>
          </cell>
          <cell r="E190" t="str">
            <v>MKwh</v>
          </cell>
          <cell r="F190" t="str">
            <v>%</v>
          </cell>
          <cell r="G190" t="str">
            <v>%</v>
          </cell>
          <cell r="H190" t="str">
            <v>%</v>
          </cell>
          <cell r="I190" t="str">
            <v>MKwh</v>
          </cell>
          <cell r="J190" t="str">
            <v>%</v>
          </cell>
          <cell r="K190" t="str">
            <v>MW</v>
          </cell>
          <cell r="L190" t="str">
            <v>OP.STOCK</v>
          </cell>
          <cell r="M190" t="str">
            <v>RECIEPT</v>
          </cell>
          <cell r="N190" t="str">
            <v>MT</v>
          </cell>
          <cell r="O190" t="str">
            <v>Kg/kWH</v>
          </cell>
          <cell r="P190" t="str">
            <v>KL</v>
          </cell>
          <cell r="Q190" t="str">
            <v>ml/KWH</v>
          </cell>
        </row>
        <row r="191">
          <cell r="A191" t="str">
            <v>SATPURA</v>
          </cell>
          <cell r="B191" t="str">
            <v>88-89</v>
          </cell>
          <cell r="C191">
            <v>1142.5</v>
          </cell>
          <cell r="D191">
            <v>5500</v>
          </cell>
          <cell r="E191">
            <v>5050.18</v>
          </cell>
          <cell r="F191">
            <v>91.821454545454543</v>
          </cell>
          <cell r="G191">
            <v>72.4782056892779</v>
          </cell>
          <cell r="H191">
            <v>50.459918267837693</v>
          </cell>
          <cell r="I191">
            <v>0</v>
          </cell>
          <cell r="J191">
            <v>0</v>
          </cell>
          <cell r="K191" t="str">
            <v/>
          </cell>
          <cell r="L191" t="str">
            <v/>
          </cell>
          <cell r="M191" t="str">
            <v/>
          </cell>
          <cell r="N191">
            <v>4011468</v>
          </cell>
          <cell r="O191">
            <v>0.79432178655018237</v>
          </cell>
          <cell r="P191">
            <v>95077</v>
          </cell>
          <cell r="Q191">
            <v>18.826457670815692</v>
          </cell>
        </row>
        <row r="192">
          <cell r="B192" t="str">
            <v>89-90</v>
          </cell>
          <cell r="C192">
            <v>1142.5</v>
          </cell>
          <cell r="D192">
            <v>5475</v>
          </cell>
          <cell r="E192">
            <v>4783.66</v>
          </cell>
          <cell r="F192">
            <v>87.372785388127852</v>
          </cell>
          <cell r="G192">
            <v>76.818052516411385</v>
          </cell>
          <cell r="H192">
            <v>47.796928549304077</v>
          </cell>
          <cell r="I192">
            <v>535</v>
          </cell>
          <cell r="J192">
            <v>11.183905210654604</v>
          </cell>
          <cell r="K192" t="str">
            <v/>
          </cell>
          <cell r="L192">
            <v>110061</v>
          </cell>
          <cell r="M192">
            <v>3568758</v>
          </cell>
          <cell r="N192">
            <v>3631106</v>
          </cell>
          <cell r="O192">
            <v>0.75906439838951767</v>
          </cell>
          <cell r="P192">
            <v>168005</v>
          </cell>
          <cell r="Q192">
            <v>35.120598035813586</v>
          </cell>
        </row>
        <row r="193">
          <cell r="B193" t="str">
            <v>90-91</v>
          </cell>
          <cell r="C193">
            <v>1142.5</v>
          </cell>
          <cell r="D193">
            <v>5450</v>
          </cell>
          <cell r="E193">
            <v>4155.2000000000007</v>
          </cell>
          <cell r="F193">
            <v>76.242201834862399</v>
          </cell>
          <cell r="G193">
            <v>66.023741794310723</v>
          </cell>
          <cell r="H193">
            <v>41.517540441433617</v>
          </cell>
          <cell r="I193">
            <v>493.81</v>
          </cell>
          <cell r="J193">
            <v>11.884145167500961</v>
          </cell>
          <cell r="K193" t="str">
            <v/>
          </cell>
          <cell r="L193">
            <v>29753</v>
          </cell>
          <cell r="M193">
            <v>3508276</v>
          </cell>
          <cell r="N193">
            <v>3409191</v>
          </cell>
          <cell r="O193">
            <v>0.82046375625721968</v>
          </cell>
          <cell r="P193">
            <v>125665</v>
          </cell>
          <cell r="Q193">
            <v>30.242828263380819</v>
          </cell>
        </row>
        <row r="194">
          <cell r="B194" t="str">
            <v>91-92</v>
          </cell>
          <cell r="C194">
            <v>1142.5</v>
          </cell>
          <cell r="D194">
            <v>5450</v>
          </cell>
          <cell r="E194">
            <v>4387.7699999999995</v>
          </cell>
          <cell r="F194">
            <v>80.509541284403653</v>
          </cell>
          <cell r="G194">
            <v>63.680153172866518</v>
          </cell>
          <cell r="H194">
            <v>43.721526706604003</v>
          </cell>
          <cell r="I194">
            <v>491.34</v>
          </cell>
          <cell r="J194">
            <v>11.197943374424822</v>
          </cell>
          <cell r="K194" t="str">
            <v/>
          </cell>
          <cell r="L194">
            <v>61501</v>
          </cell>
          <cell r="M194">
            <v>3837342</v>
          </cell>
          <cell r="N194">
            <v>3840493</v>
          </cell>
          <cell r="O194">
            <v>0.8752721769828411</v>
          </cell>
          <cell r="P194">
            <v>86892</v>
          </cell>
          <cell r="Q194">
            <v>19.803225784396176</v>
          </cell>
        </row>
        <row r="195">
          <cell r="B195" t="str">
            <v>92-93</v>
          </cell>
          <cell r="C195">
            <v>1142.5</v>
          </cell>
          <cell r="D195">
            <v>5000</v>
          </cell>
          <cell r="E195">
            <v>4641.55</v>
          </cell>
          <cell r="F195">
            <v>92.831000000000003</v>
          </cell>
          <cell r="G195">
            <v>68.367461706783374</v>
          </cell>
          <cell r="H195">
            <v>46.37700708412018</v>
          </cell>
          <cell r="I195">
            <v>499.61</v>
          </cell>
          <cell r="J195">
            <v>10.76386121015609</v>
          </cell>
          <cell r="K195" t="str">
            <v/>
          </cell>
          <cell r="L195">
            <v>62991</v>
          </cell>
          <cell r="M195">
            <v>4445312</v>
          </cell>
          <cell r="N195">
            <v>4362632</v>
          </cell>
          <cell r="O195">
            <v>0.93990843575960614</v>
          </cell>
          <cell r="P195">
            <v>114807</v>
          </cell>
          <cell r="Q195">
            <v>24.734625286811518</v>
          </cell>
        </row>
        <row r="196">
          <cell r="B196" t="str">
            <v>93-94</v>
          </cell>
          <cell r="C196">
            <v>1142.5</v>
          </cell>
          <cell r="D196">
            <v>4915</v>
          </cell>
          <cell r="E196">
            <v>5066.7417999999998</v>
          </cell>
          <cell r="F196">
            <v>103.08732044760936</v>
          </cell>
          <cell r="G196">
            <v>68.104956326249209</v>
          </cell>
          <cell r="H196">
            <v>50.625398918897318</v>
          </cell>
          <cell r="I196">
            <v>524.67358000000002</v>
          </cell>
          <cell r="J196">
            <v>10.355246047864528</v>
          </cell>
          <cell r="K196" t="str">
            <v/>
          </cell>
          <cell r="L196">
            <v>125960</v>
          </cell>
          <cell r="M196">
            <v>4514568</v>
          </cell>
          <cell r="N196">
            <v>4535978.71</v>
          </cell>
          <cell r="O196">
            <v>0.89524568036997665</v>
          </cell>
          <cell r="P196">
            <v>81910.364000000001</v>
          </cell>
          <cell r="Q196">
            <v>16.166279481618741</v>
          </cell>
        </row>
        <row r="197">
          <cell r="B197" t="str">
            <v>94-95</v>
          </cell>
          <cell r="C197">
            <v>1142.5</v>
          </cell>
          <cell r="D197">
            <v>4950</v>
          </cell>
          <cell r="E197">
            <v>5799.7</v>
          </cell>
          <cell r="F197">
            <v>117.16565656565656</v>
          </cell>
          <cell r="G197">
            <v>77.165864332603945</v>
          </cell>
          <cell r="H197">
            <v>57.948902410998869</v>
          </cell>
          <cell r="I197">
            <v>587.5</v>
          </cell>
          <cell r="J197">
            <v>10.129834301774229</v>
          </cell>
          <cell r="K197">
            <v>1085</v>
          </cell>
          <cell r="L197">
            <v>105207</v>
          </cell>
          <cell r="M197">
            <v>5324472</v>
          </cell>
          <cell r="N197">
            <v>5172541</v>
          </cell>
          <cell r="O197">
            <v>0.8918635446661034</v>
          </cell>
          <cell r="P197">
            <v>82105</v>
          </cell>
          <cell r="Q197">
            <v>14.156766729313585</v>
          </cell>
        </row>
        <row r="198">
          <cell r="B198" t="str">
            <v>95-96</v>
          </cell>
          <cell r="C198">
            <v>1142.5</v>
          </cell>
          <cell r="D198">
            <v>5650</v>
          </cell>
          <cell r="E198">
            <v>6034.6</v>
          </cell>
          <cell r="F198">
            <v>106.8070796460177</v>
          </cell>
          <cell r="G198">
            <v>77.774398249452958</v>
          </cell>
          <cell r="H198">
            <v>60.13121131318929</v>
          </cell>
          <cell r="I198">
            <v>597.79999999999995</v>
          </cell>
          <cell r="J198">
            <v>9.9062075365392879</v>
          </cell>
          <cell r="K198">
            <v>1100</v>
          </cell>
          <cell r="L198">
            <v>208549</v>
          </cell>
          <cell r="M198">
            <v>5329168</v>
          </cell>
          <cell r="N198">
            <v>5355744</v>
          </cell>
          <cell r="O198">
            <v>0.88750604845391579</v>
          </cell>
          <cell r="P198">
            <v>55036</v>
          </cell>
          <cell r="Q198">
            <v>9.1200742385576508</v>
          </cell>
        </row>
        <row r="199">
          <cell r="B199" t="str">
            <v>96-97</v>
          </cell>
          <cell r="C199">
            <v>1142.5</v>
          </cell>
          <cell r="D199">
            <v>5750</v>
          </cell>
          <cell r="E199">
            <v>6539.2999999999993</v>
          </cell>
          <cell r="F199">
            <v>113.72695652173911</v>
          </cell>
          <cell r="G199">
            <v>79.3636761487965</v>
          </cell>
          <cell r="H199">
            <v>65.338768821877835</v>
          </cell>
          <cell r="I199">
            <v>617.20000000000005</v>
          </cell>
          <cell r="J199">
            <v>9.4383190861407211</v>
          </cell>
          <cell r="K199">
            <v>1093</v>
          </cell>
          <cell r="L199">
            <v>60203</v>
          </cell>
          <cell r="M199">
            <v>5911303</v>
          </cell>
          <cell r="N199">
            <v>5720575</v>
          </cell>
          <cell r="O199">
            <v>0.87479929044393145</v>
          </cell>
          <cell r="P199">
            <v>35990</v>
          </cell>
          <cell r="Q199">
            <v>5.5036471793617059</v>
          </cell>
        </row>
        <row r="200">
          <cell r="B200" t="str">
            <v>97-98</v>
          </cell>
          <cell r="C200">
            <v>1142.5</v>
          </cell>
          <cell r="D200">
            <v>6300</v>
          </cell>
          <cell r="E200">
            <v>7431.54</v>
          </cell>
          <cell r="F200">
            <v>117.96095238095238</v>
          </cell>
          <cell r="G200">
            <v>83.992997811816196</v>
          </cell>
          <cell r="H200">
            <v>74.253769371421726</v>
          </cell>
          <cell r="I200">
            <v>677.25599999999997</v>
          </cell>
          <cell r="J200">
            <v>9.1132658910535351</v>
          </cell>
          <cell r="K200">
            <v>1155</v>
          </cell>
          <cell r="L200">
            <v>202719</v>
          </cell>
          <cell r="M200">
            <v>6761934</v>
          </cell>
          <cell r="N200">
            <v>6488665</v>
          </cell>
          <cell r="O200">
            <v>0.87312522034463924</v>
          </cell>
          <cell r="P200">
            <v>27492</v>
          </cell>
          <cell r="Q200">
            <v>3.6993678295481152</v>
          </cell>
        </row>
        <row r="201">
          <cell r="B201" t="str">
            <v>98-99</v>
          </cell>
          <cell r="C201">
            <v>1142.5</v>
          </cell>
          <cell r="D201">
            <v>6100</v>
          </cell>
          <cell r="E201">
            <v>7638.05</v>
          </cell>
          <cell r="F201">
            <v>125.21393442622951</v>
          </cell>
          <cell r="G201">
            <v>83.45667396061269</v>
          </cell>
          <cell r="H201">
            <v>76.317156759889286</v>
          </cell>
          <cell r="I201">
            <v>673.8</v>
          </cell>
          <cell r="J201">
            <v>8.8216233200882428</v>
          </cell>
          <cell r="K201">
            <v>1151</v>
          </cell>
          <cell r="L201">
            <v>420745</v>
          </cell>
          <cell r="M201">
            <v>5623850</v>
          </cell>
          <cell r="N201">
            <v>6329151</v>
          </cell>
          <cell r="O201">
            <v>0.82863440275986677</v>
          </cell>
          <cell r="P201">
            <v>18110</v>
          </cell>
          <cell r="Q201">
            <v>2.3710240179103304</v>
          </cell>
        </row>
        <row r="202">
          <cell r="B202" t="str">
            <v>99-00</v>
          </cell>
          <cell r="C202">
            <v>1142.5</v>
          </cell>
          <cell r="D202">
            <v>7500</v>
          </cell>
          <cell r="E202">
            <v>7716.6</v>
          </cell>
          <cell r="F202">
            <v>102.9</v>
          </cell>
          <cell r="G202">
            <v>81.2</v>
          </cell>
          <cell r="H202">
            <v>76.900000000000006</v>
          </cell>
          <cell r="I202">
            <v>677.6</v>
          </cell>
          <cell r="J202">
            <v>8.7810693828888358</v>
          </cell>
          <cell r="K202">
            <v>1153</v>
          </cell>
          <cell r="L202">
            <v>218441</v>
          </cell>
          <cell r="M202">
            <v>5821951</v>
          </cell>
          <cell r="N202">
            <v>6049762</v>
          </cell>
          <cell r="O202">
            <v>0.78399320944457407</v>
          </cell>
          <cell r="P202">
            <v>14653</v>
          </cell>
          <cell r="Q202">
            <v>1.8988932949744706</v>
          </cell>
        </row>
        <row r="203">
          <cell r="B203" t="str">
            <v>00-01</v>
          </cell>
          <cell r="C203">
            <v>1142.5</v>
          </cell>
          <cell r="D203">
            <v>7650</v>
          </cell>
          <cell r="E203">
            <v>7203.11</v>
          </cell>
          <cell r="F203">
            <v>94.16</v>
          </cell>
          <cell r="G203">
            <v>78.55</v>
          </cell>
          <cell r="H203">
            <v>71.97</v>
          </cell>
          <cell r="I203">
            <v>642.57000000000005</v>
          </cell>
          <cell r="J203">
            <v>8.9207300735376815</v>
          </cell>
          <cell r="K203">
            <v>1129</v>
          </cell>
          <cell r="M203">
            <v>6219252</v>
          </cell>
          <cell r="N203">
            <v>5907097</v>
          </cell>
          <cell r="O203">
            <v>0.82007591165482685</v>
          </cell>
          <cell r="P203">
            <v>20652</v>
          </cell>
          <cell r="Q203">
            <v>2.8670949076162935</v>
          </cell>
        </row>
        <row r="204">
          <cell r="A204" t="str">
            <v>Average last 5 years</v>
          </cell>
          <cell r="D204">
            <v>6660</v>
          </cell>
          <cell r="E204">
            <v>7305.7199999999993</v>
          </cell>
          <cell r="F204">
            <v>110.7923686657842</v>
          </cell>
          <cell r="G204">
            <v>81.312669584245072</v>
          </cell>
          <cell r="H204">
            <v>72.955938990637762</v>
          </cell>
          <cell r="I204">
            <v>657.68520000000012</v>
          </cell>
          <cell r="J204">
            <v>9.015001550741804</v>
          </cell>
          <cell r="K204">
            <v>1136.2</v>
          </cell>
          <cell r="L204">
            <v>180421.6</v>
          </cell>
          <cell r="M204">
            <v>6067658</v>
          </cell>
          <cell r="N204">
            <v>6099050</v>
          </cell>
          <cell r="O204">
            <v>0.83612560692956772</v>
          </cell>
          <cell r="P204">
            <v>23379.4</v>
          </cell>
          <cell r="Q204">
            <v>3.2680054458821837</v>
          </cell>
        </row>
        <row r="205">
          <cell r="A205" t="str">
            <v>SANJAY GANDHI I</v>
          </cell>
          <cell r="B205" t="str">
            <v>93-94</v>
          </cell>
          <cell r="C205">
            <v>210</v>
          </cell>
          <cell r="D205">
            <v>1500</v>
          </cell>
          <cell r="E205">
            <v>213.536</v>
          </cell>
          <cell r="F205">
            <v>14.235733333333332</v>
          </cell>
          <cell r="G205">
            <v>51.811609848484849</v>
          </cell>
          <cell r="H205">
            <v>11.607740813220266</v>
          </cell>
          <cell r="I205">
            <v>26.419</v>
          </cell>
          <cell r="J205">
            <v>12.372152704930317</v>
          </cell>
          <cell r="K205">
            <v>210</v>
          </cell>
          <cell r="L205">
            <v>27246</v>
          </cell>
          <cell r="M205">
            <v>163172</v>
          </cell>
          <cell r="N205">
            <v>147992.79999999999</v>
          </cell>
          <cell r="O205">
            <v>0.69305784504720513</v>
          </cell>
          <cell r="P205">
            <v>9704.1849999999995</v>
          </cell>
          <cell r="Q205">
            <v>45.445194252959688</v>
          </cell>
        </row>
        <row r="206">
          <cell r="B206" t="str">
            <v>94-95</v>
          </cell>
          <cell r="C206">
            <v>420</v>
          </cell>
          <cell r="D206">
            <v>1500</v>
          </cell>
          <cell r="E206">
            <v>1199</v>
          </cell>
          <cell r="F206">
            <v>79.933333333333337</v>
          </cell>
          <cell r="G206">
            <v>72.66</v>
          </cell>
          <cell r="H206">
            <v>35.287909758778738</v>
          </cell>
          <cell r="I206">
            <v>140.80000000000001</v>
          </cell>
          <cell r="J206">
            <v>11.743119266055047</v>
          </cell>
          <cell r="K206">
            <v>420</v>
          </cell>
          <cell r="L206">
            <v>42526</v>
          </cell>
          <cell r="M206">
            <v>900647</v>
          </cell>
          <cell r="N206">
            <v>920961</v>
          </cell>
          <cell r="O206">
            <v>0.76810758965804837</v>
          </cell>
          <cell r="P206">
            <v>34256</v>
          </cell>
          <cell r="Q206">
            <v>28.57047539616347</v>
          </cell>
        </row>
        <row r="207">
          <cell r="B207" t="str">
            <v>95-96</v>
          </cell>
          <cell r="C207">
            <v>420</v>
          </cell>
          <cell r="D207">
            <v>2420</v>
          </cell>
          <cell r="E207">
            <v>1991.4</v>
          </cell>
          <cell r="F207">
            <v>82.289256198347104</v>
          </cell>
          <cell r="G207">
            <v>74</v>
          </cell>
          <cell r="H207">
            <v>53.978011969815249</v>
          </cell>
          <cell r="I207">
            <v>202.1</v>
          </cell>
          <cell r="J207">
            <v>10.148639148337852</v>
          </cell>
          <cell r="K207">
            <v>420</v>
          </cell>
          <cell r="L207">
            <v>14598</v>
          </cell>
          <cell r="M207">
            <v>1425155</v>
          </cell>
          <cell r="N207">
            <v>1338274</v>
          </cell>
          <cell r="O207">
            <v>0.67202671487395804</v>
          </cell>
          <cell r="P207">
            <v>23294</v>
          </cell>
          <cell r="Q207">
            <v>11.697298383047102</v>
          </cell>
        </row>
        <row r="208">
          <cell r="B208" t="str">
            <v>96-97</v>
          </cell>
          <cell r="C208">
            <v>420</v>
          </cell>
          <cell r="D208">
            <v>2500</v>
          </cell>
          <cell r="E208">
            <v>2363</v>
          </cell>
          <cell r="F208">
            <v>94.52</v>
          </cell>
          <cell r="G208">
            <v>79.2</v>
          </cell>
          <cell r="H208">
            <v>64.225918677973468</v>
          </cell>
          <cell r="I208">
            <v>227.8</v>
          </cell>
          <cell r="J208">
            <v>9.6402877697841731</v>
          </cell>
          <cell r="K208">
            <v>420</v>
          </cell>
          <cell r="L208">
            <v>140663</v>
          </cell>
          <cell r="M208">
            <v>1583093</v>
          </cell>
          <cell r="N208">
            <v>1606855</v>
          </cell>
          <cell r="O208">
            <v>0.68000634786288616</v>
          </cell>
          <cell r="P208">
            <v>13542</v>
          </cell>
          <cell r="Q208">
            <v>5.7308506136267461</v>
          </cell>
        </row>
        <row r="209">
          <cell r="B209" t="str">
            <v>97-98</v>
          </cell>
          <cell r="C209">
            <v>420</v>
          </cell>
          <cell r="D209">
            <v>2450</v>
          </cell>
          <cell r="E209">
            <v>2249.6</v>
          </cell>
          <cell r="F209">
            <v>91.820408163265313</v>
          </cell>
          <cell r="G209">
            <v>71.7</v>
          </cell>
          <cell r="H209">
            <v>61.143726897151552</v>
          </cell>
          <cell r="I209">
            <v>240.256</v>
          </cell>
          <cell r="J209">
            <v>10.679943100995732</v>
          </cell>
          <cell r="K209">
            <v>428</v>
          </cell>
          <cell r="L209">
            <v>145240</v>
          </cell>
          <cell r="M209">
            <v>1590809</v>
          </cell>
          <cell r="N209">
            <v>1530284</v>
          </cell>
          <cell r="O209">
            <v>0.68024715504978661</v>
          </cell>
          <cell r="P209">
            <v>9014</v>
          </cell>
          <cell r="Q209">
            <v>4.0069345661450928</v>
          </cell>
        </row>
        <row r="210">
          <cell r="B210" t="str">
            <v>98-99</v>
          </cell>
          <cell r="C210">
            <v>420</v>
          </cell>
          <cell r="D210">
            <v>2600</v>
          </cell>
          <cell r="E210">
            <v>2518.15</v>
          </cell>
          <cell r="F210">
            <v>96.851923076923072</v>
          </cell>
          <cell r="G210">
            <v>80</v>
          </cell>
          <cell r="H210">
            <v>68.442868014785816</v>
          </cell>
          <cell r="I210">
            <v>252.1</v>
          </cell>
          <cell r="J210">
            <v>10.01131783253579</v>
          </cell>
          <cell r="K210">
            <v>422</v>
          </cell>
          <cell r="L210">
            <v>120443</v>
          </cell>
          <cell r="M210">
            <v>1750724</v>
          </cell>
          <cell r="N210">
            <v>1762685</v>
          </cell>
          <cell r="O210">
            <v>0.6999920576613784</v>
          </cell>
          <cell r="P210">
            <v>10321</v>
          </cell>
          <cell r="Q210">
            <v>4.0986438456803604</v>
          </cell>
        </row>
        <row r="211">
          <cell r="B211" t="str">
            <v>99-00</v>
          </cell>
          <cell r="C211">
            <v>420</v>
          </cell>
          <cell r="D211">
            <v>2750</v>
          </cell>
          <cell r="E211">
            <v>2308.1</v>
          </cell>
          <cell r="F211">
            <v>83.9</v>
          </cell>
          <cell r="G211">
            <v>76.099999999999994</v>
          </cell>
          <cell r="H211">
            <v>62.6</v>
          </cell>
          <cell r="I211">
            <v>235.9</v>
          </cell>
          <cell r="J211">
            <v>10.220527706771804</v>
          </cell>
          <cell r="K211">
            <v>410</v>
          </cell>
          <cell r="L211" t="str">
            <v/>
          </cell>
          <cell r="M211">
            <v>5821951</v>
          </cell>
          <cell r="N211">
            <v>1629408</v>
          </cell>
          <cell r="O211">
            <v>0.70595208179888225</v>
          </cell>
          <cell r="P211">
            <v>6311</v>
          </cell>
          <cell r="Q211">
            <v>2.7342836098955852</v>
          </cell>
        </row>
        <row r="212">
          <cell r="B212" t="str">
            <v>00-01</v>
          </cell>
          <cell r="C212">
            <v>420</v>
          </cell>
          <cell r="D212">
            <v>2650</v>
          </cell>
          <cell r="E212">
            <v>2063.33</v>
          </cell>
          <cell r="F212">
            <v>77.89</v>
          </cell>
          <cell r="G212">
            <v>77.25</v>
          </cell>
          <cell r="H212">
            <v>56.08</v>
          </cell>
          <cell r="I212">
            <v>215.97</v>
          </cell>
          <cell r="J212">
            <v>10.46706052836919</v>
          </cell>
          <cell r="K212">
            <v>420</v>
          </cell>
          <cell r="L212">
            <v>86958</v>
          </cell>
          <cell r="M212">
            <v>6219252</v>
          </cell>
          <cell r="N212">
            <v>1511420</v>
          </cell>
          <cell r="O212">
            <v>0.73251491520987921</v>
          </cell>
          <cell r="P212">
            <v>13144</v>
          </cell>
          <cell r="Q212">
            <v>6.3702849277624036</v>
          </cell>
        </row>
        <row r="213">
          <cell r="A213" t="str">
            <v>Average last 5 years</v>
          </cell>
          <cell r="D213">
            <v>2590</v>
          </cell>
          <cell r="E213">
            <v>2300.4360000000001</v>
          </cell>
          <cell r="F213">
            <v>88.996466248037677</v>
          </cell>
          <cell r="G213">
            <v>76.849999999999994</v>
          </cell>
          <cell r="H213">
            <v>62.49850271798217</v>
          </cell>
          <cell r="I213">
            <v>234.40520000000001</v>
          </cell>
          <cell r="J213">
            <v>10.203827387691337</v>
          </cell>
          <cell r="K213">
            <v>420</v>
          </cell>
          <cell r="L213">
            <v>98660.800000000003</v>
          </cell>
          <cell r="M213">
            <v>3393165.8</v>
          </cell>
          <cell r="N213">
            <v>1608130.4</v>
          </cell>
          <cell r="O213">
            <v>0.69974251151656253</v>
          </cell>
          <cell r="P213">
            <v>10466.4</v>
          </cell>
          <cell r="Q213">
            <v>4.5881995126220376</v>
          </cell>
        </row>
        <row r="214">
          <cell r="A214" t="str">
            <v>SANJAY GANDHI II</v>
          </cell>
          <cell r="B214" t="str">
            <v>99-00</v>
          </cell>
          <cell r="C214">
            <v>420</v>
          </cell>
          <cell r="D214">
            <v>1000</v>
          </cell>
          <cell r="E214">
            <v>1466.19</v>
          </cell>
          <cell r="F214">
            <v>146.619</v>
          </cell>
          <cell r="G214">
            <v>90.47</v>
          </cell>
          <cell r="H214">
            <v>85.84</v>
          </cell>
          <cell r="I214">
            <v>155.31</v>
          </cell>
          <cell r="J214">
            <v>10.592760829087634</v>
          </cell>
          <cell r="K214">
            <v>420</v>
          </cell>
          <cell r="L214" t="str">
            <v/>
          </cell>
          <cell r="M214" t="str">
            <v/>
          </cell>
          <cell r="N214">
            <v>1024588</v>
          </cell>
          <cell r="O214">
            <v>0.69880984047088035</v>
          </cell>
          <cell r="P214">
            <v>17216.427</v>
          </cell>
          <cell r="Q214">
            <v>11.742289198534978</v>
          </cell>
        </row>
        <row r="215">
          <cell r="B215" t="str">
            <v>00-01</v>
          </cell>
          <cell r="C215">
            <v>420</v>
          </cell>
          <cell r="D215">
            <v>2700</v>
          </cell>
          <cell r="E215">
            <v>2860.88</v>
          </cell>
          <cell r="F215">
            <v>105.84</v>
          </cell>
          <cell r="G215">
            <v>89.52</v>
          </cell>
          <cell r="H215">
            <v>77.760000000000005</v>
          </cell>
          <cell r="I215">
            <v>283.33999999999997</v>
          </cell>
          <cell r="J215">
            <v>9.9</v>
          </cell>
          <cell r="K215">
            <v>420</v>
          </cell>
          <cell r="N215">
            <v>2096666</v>
          </cell>
          <cell r="O215">
            <v>0.73299999999999998</v>
          </cell>
          <cell r="P215">
            <v>8182</v>
          </cell>
          <cell r="Q215">
            <v>2.86</v>
          </cell>
        </row>
        <row r="216">
          <cell r="A216" t="str">
            <v>Average last 2 years</v>
          </cell>
          <cell r="D216">
            <v>1850</v>
          </cell>
          <cell r="E216">
            <v>2163.5349999999999</v>
          </cell>
          <cell r="F216">
            <v>126.2295</v>
          </cell>
          <cell r="G216">
            <v>89.995000000000005</v>
          </cell>
          <cell r="H216">
            <v>81.800000000000011</v>
          </cell>
          <cell r="I216">
            <v>219.32499999999999</v>
          </cell>
          <cell r="J216">
            <v>10.246380414543818</v>
          </cell>
          <cell r="K216">
            <v>420</v>
          </cell>
          <cell r="L216">
            <v>0</v>
          </cell>
          <cell r="M216">
            <v>0</v>
          </cell>
          <cell r="N216">
            <v>1560627</v>
          </cell>
          <cell r="O216">
            <v>0.71590492023544017</v>
          </cell>
          <cell r="P216">
            <v>12699.2135</v>
          </cell>
          <cell r="Q216">
            <v>7.3011445992674888</v>
          </cell>
        </row>
        <row r="217">
          <cell r="A217" t="str">
            <v>SANJAY GANDHI</v>
          </cell>
          <cell r="B217" t="str">
            <v>93-94</v>
          </cell>
          <cell r="C217">
            <v>210</v>
          </cell>
          <cell r="D217">
            <v>1500</v>
          </cell>
          <cell r="E217">
            <v>213.536</v>
          </cell>
          <cell r="F217">
            <v>14.235733333333332</v>
          </cell>
          <cell r="G217">
            <v>51.811609848484849</v>
          </cell>
          <cell r="H217">
            <v>11.607740813220266</v>
          </cell>
          <cell r="I217">
            <v>26.419</v>
          </cell>
          <cell r="J217">
            <v>12.372152704930317</v>
          </cell>
          <cell r="K217">
            <v>210</v>
          </cell>
          <cell r="L217">
            <v>27246</v>
          </cell>
          <cell r="M217">
            <v>163172</v>
          </cell>
          <cell r="N217">
            <v>147992.79999999999</v>
          </cell>
          <cell r="O217">
            <v>0.69305784504720513</v>
          </cell>
          <cell r="P217">
            <v>9704.1849999999995</v>
          </cell>
          <cell r="Q217">
            <v>45.445194252959688</v>
          </cell>
        </row>
        <row r="218">
          <cell r="B218" t="str">
            <v>94-95</v>
          </cell>
          <cell r="C218">
            <v>420</v>
          </cell>
          <cell r="D218">
            <v>1500</v>
          </cell>
          <cell r="E218">
            <v>1199</v>
          </cell>
          <cell r="F218">
            <v>79.933333333333337</v>
          </cell>
          <cell r="G218">
            <v>72.66</v>
          </cell>
          <cell r="H218">
            <v>35.287909758778738</v>
          </cell>
          <cell r="I218">
            <v>140.80000000000001</v>
          </cell>
          <cell r="J218">
            <v>11.743119266055047</v>
          </cell>
          <cell r="K218">
            <v>420</v>
          </cell>
          <cell r="L218">
            <v>42526</v>
          </cell>
          <cell r="M218">
            <v>900647</v>
          </cell>
          <cell r="N218">
            <v>920961</v>
          </cell>
          <cell r="O218">
            <v>0.76810758965804837</v>
          </cell>
          <cell r="P218">
            <v>34256</v>
          </cell>
          <cell r="Q218">
            <v>28.57047539616347</v>
          </cell>
        </row>
        <row r="219">
          <cell r="B219" t="str">
            <v>95-96</v>
          </cell>
          <cell r="C219">
            <v>420</v>
          </cell>
          <cell r="D219">
            <v>2420</v>
          </cell>
          <cell r="E219">
            <v>1991.4</v>
          </cell>
          <cell r="F219">
            <v>82.289256198347104</v>
          </cell>
          <cell r="G219">
            <v>74</v>
          </cell>
          <cell r="H219">
            <v>53.978011969815249</v>
          </cell>
          <cell r="I219">
            <v>202.1</v>
          </cell>
          <cell r="J219">
            <v>10.148639148337852</v>
          </cell>
          <cell r="K219">
            <v>420</v>
          </cell>
          <cell r="L219">
            <v>14598</v>
          </cell>
          <cell r="M219">
            <v>1425155</v>
          </cell>
          <cell r="N219">
            <v>1338274</v>
          </cell>
          <cell r="O219">
            <v>0.67202671487395804</v>
          </cell>
          <cell r="P219">
            <v>23294</v>
          </cell>
          <cell r="Q219">
            <v>11.697298383047102</v>
          </cell>
        </row>
        <row r="220">
          <cell r="B220" t="str">
            <v>96-97</v>
          </cell>
          <cell r="C220">
            <v>420</v>
          </cell>
          <cell r="D220">
            <v>2500</v>
          </cell>
          <cell r="E220">
            <v>2363</v>
          </cell>
          <cell r="F220">
            <v>94.52</v>
          </cell>
          <cell r="G220">
            <v>79.2</v>
          </cell>
          <cell r="H220">
            <v>64.225918677973468</v>
          </cell>
          <cell r="I220">
            <v>227.8</v>
          </cell>
          <cell r="J220">
            <v>9.6402877697841731</v>
          </cell>
          <cell r="K220">
            <v>420</v>
          </cell>
          <cell r="L220">
            <v>140663</v>
          </cell>
          <cell r="M220">
            <v>1583093</v>
          </cell>
          <cell r="N220">
            <v>1606855</v>
          </cell>
          <cell r="O220">
            <v>0.68000634786288616</v>
          </cell>
          <cell r="P220">
            <v>13542</v>
          </cell>
          <cell r="Q220">
            <v>5.7308506136267461</v>
          </cell>
        </row>
        <row r="221">
          <cell r="B221" t="str">
            <v>97-98</v>
          </cell>
          <cell r="C221">
            <v>420</v>
          </cell>
          <cell r="D221">
            <v>2450</v>
          </cell>
          <cell r="E221">
            <v>2249.6</v>
          </cell>
          <cell r="F221">
            <v>91.820408163265313</v>
          </cell>
          <cell r="G221">
            <v>71.7</v>
          </cell>
          <cell r="H221">
            <v>61.143726897151552</v>
          </cell>
          <cell r="I221">
            <v>240.256</v>
          </cell>
          <cell r="J221">
            <v>10.679943100995732</v>
          </cell>
          <cell r="K221">
            <v>428</v>
          </cell>
          <cell r="L221">
            <v>145240</v>
          </cell>
          <cell r="M221">
            <v>1590809</v>
          </cell>
          <cell r="N221">
            <v>1530284</v>
          </cell>
          <cell r="O221">
            <v>0.68024715504978661</v>
          </cell>
          <cell r="P221">
            <v>9014</v>
          </cell>
          <cell r="Q221">
            <v>4.0069345661450928</v>
          </cell>
        </row>
        <row r="222">
          <cell r="B222" t="str">
            <v>98-99</v>
          </cell>
          <cell r="C222">
            <v>420</v>
          </cell>
          <cell r="D222">
            <v>2600</v>
          </cell>
          <cell r="E222">
            <v>2518.15</v>
          </cell>
          <cell r="F222">
            <v>96.851923076923072</v>
          </cell>
          <cell r="G222">
            <v>80</v>
          </cell>
          <cell r="H222">
            <v>68.442868014785816</v>
          </cell>
          <cell r="I222">
            <v>252.1</v>
          </cell>
          <cell r="J222">
            <v>10.01131783253579</v>
          </cell>
          <cell r="K222">
            <v>422</v>
          </cell>
          <cell r="L222">
            <v>120443</v>
          </cell>
          <cell r="M222">
            <v>1750724</v>
          </cell>
          <cell r="N222">
            <v>1762685</v>
          </cell>
          <cell r="O222">
            <v>0.6999920576613784</v>
          </cell>
          <cell r="P222">
            <v>10321</v>
          </cell>
          <cell r="Q222">
            <v>4.0986438456803604</v>
          </cell>
        </row>
        <row r="223">
          <cell r="B223" t="str">
            <v>99-00</v>
          </cell>
          <cell r="C223">
            <v>840</v>
          </cell>
          <cell r="D223">
            <v>3750</v>
          </cell>
          <cell r="E223">
            <v>3774.29</v>
          </cell>
          <cell r="F223">
            <v>230.51900000000001</v>
          </cell>
          <cell r="G223">
            <v>166.57</v>
          </cell>
          <cell r="H223">
            <v>148.44</v>
          </cell>
          <cell r="I223">
            <v>391.21000000000004</v>
          </cell>
          <cell r="J223">
            <v>20.813288535859439</v>
          </cell>
          <cell r="K223">
            <v>830</v>
          </cell>
          <cell r="L223">
            <v>171738.57</v>
          </cell>
          <cell r="M223">
            <v>2540597.02</v>
          </cell>
          <cell r="N223">
            <v>2180367</v>
          </cell>
          <cell r="O223">
            <v>1.4047619222697625</v>
          </cell>
          <cell r="P223">
            <v>23527.427</v>
          </cell>
          <cell r="Q223">
            <v>14.476572808430564</v>
          </cell>
        </row>
        <row r="224">
          <cell r="B224" t="str">
            <v>00-01</v>
          </cell>
          <cell r="C224">
            <v>840</v>
          </cell>
          <cell r="D224">
            <v>5350</v>
          </cell>
          <cell r="E224">
            <v>4924.21</v>
          </cell>
          <cell r="F224">
            <v>92.01</v>
          </cell>
          <cell r="G224">
            <v>83.39</v>
          </cell>
          <cell r="H224">
            <v>66.92</v>
          </cell>
          <cell r="I224">
            <v>499.31</v>
          </cell>
          <cell r="J224">
            <v>10.14</v>
          </cell>
          <cell r="K224">
            <v>820</v>
          </cell>
          <cell r="L224">
            <v>58349</v>
          </cell>
          <cell r="M224">
            <v>3800562</v>
          </cell>
          <cell r="N224">
            <v>2979105</v>
          </cell>
          <cell r="O224">
            <v>0.73</v>
          </cell>
          <cell r="P224">
            <v>21325</v>
          </cell>
          <cell r="Q224">
            <v>4.33</v>
          </cell>
        </row>
        <row r="225">
          <cell r="A225" t="str">
            <v>Average last 5 years</v>
          </cell>
          <cell r="D225">
            <v>3330</v>
          </cell>
          <cell r="E225">
            <v>3165.85</v>
          </cell>
          <cell r="F225">
            <v>121.14426624803768</v>
          </cell>
          <cell r="G225">
            <v>96.171999999999997</v>
          </cell>
          <cell r="H225">
            <v>81.834502717982176</v>
          </cell>
          <cell r="I225">
            <v>322.1352</v>
          </cell>
          <cell r="J225">
            <v>12.256967447835027</v>
          </cell>
          <cell r="K225">
            <v>584</v>
          </cell>
          <cell r="L225">
            <v>127286.71400000001</v>
          </cell>
          <cell r="M225">
            <v>2253157.0039999997</v>
          </cell>
          <cell r="N225">
            <v>2011859.2</v>
          </cell>
          <cell r="O225">
            <v>0.83900149656876266</v>
          </cell>
          <cell r="P225">
            <v>15545.885399999999</v>
          </cell>
          <cell r="Q225">
            <v>6.5286003667765531</v>
          </cell>
        </row>
        <row r="226">
          <cell r="A226" t="str">
            <v xml:space="preserve"> * SANJAY GHANDHI : CONSIDERING SGTPS # 1 W.E.F 01.04.93  &amp;  SGTPS # 2 W.E.F; 26.05.94 .# 3 WE.F; 01.09.99</v>
          </cell>
        </row>
        <row r="227">
          <cell r="A227" t="str">
            <v>CONSIDERING SGTPS # 1 W.E.F; 01.01.95    P.L.F. FOR 94-95 = 66.0</v>
          </cell>
          <cell r="G227" t="str">
            <v>&amp; Unit #2 w.e.f. 01.04.95 for P.L.F.</v>
          </cell>
        </row>
        <row r="228">
          <cell r="A228" t="str">
            <v>STATE  LOAD  DESPATCH  CENTRE  M.P.E.B.  JABALPUR</v>
          </cell>
        </row>
        <row r="229">
          <cell r="A229" t="str">
            <v>THERMAL</v>
          </cell>
        </row>
        <row r="230">
          <cell r="A230" t="str">
            <v>STATION NAME</v>
          </cell>
          <cell r="B230" t="str">
            <v>YEAR</v>
          </cell>
          <cell r="C230" t="str">
            <v>CAPACITY</v>
          </cell>
          <cell r="D230" t="str">
            <v>TARGET</v>
          </cell>
          <cell r="E230" t="str">
            <v>ACTUAL GENE.</v>
          </cell>
          <cell r="F230" t="str">
            <v>ACHIEVE-MENT</v>
          </cell>
          <cell r="G230" t="str">
            <v>AVAIL-ABILITY</v>
          </cell>
          <cell r="H230" t="str">
            <v>P.L.F.</v>
          </cell>
          <cell r="I230" t="str">
            <v>AUXILIARY CONSUMPTION</v>
          </cell>
          <cell r="K230" t="str">
            <v>MAXIMUM DEMAND</v>
          </cell>
          <cell r="L230" t="str">
            <v>COAL IN MT</v>
          </cell>
          <cell r="N230" t="str">
            <v>COAL CONSUMED</v>
          </cell>
          <cell r="P230" t="str">
            <v>FUEL OIL CONSUMPTION</v>
          </cell>
        </row>
        <row r="231">
          <cell r="C231" t="str">
            <v>MW</v>
          </cell>
          <cell r="D231" t="str">
            <v>MKwh</v>
          </cell>
          <cell r="E231" t="str">
            <v>MKwh</v>
          </cell>
          <cell r="F231" t="str">
            <v>%</v>
          </cell>
          <cell r="G231" t="str">
            <v>%</v>
          </cell>
          <cell r="H231" t="str">
            <v>%</v>
          </cell>
          <cell r="I231" t="str">
            <v>MKwh</v>
          </cell>
          <cell r="J231" t="str">
            <v>%</v>
          </cell>
          <cell r="K231" t="str">
            <v>MW</v>
          </cell>
          <cell r="L231" t="str">
            <v>OP.STOCK</v>
          </cell>
          <cell r="M231" t="str">
            <v>RECIEPT</v>
          </cell>
          <cell r="N231" t="str">
            <v>MT</v>
          </cell>
          <cell r="O231" t="str">
            <v>Kg/kWH</v>
          </cell>
          <cell r="P231" t="str">
            <v>KL</v>
          </cell>
          <cell r="Q231" t="str">
            <v>ml/KWH</v>
          </cell>
        </row>
        <row r="232">
          <cell r="A232" t="str">
            <v>THERMAL</v>
          </cell>
          <cell r="B232" t="str">
            <v>88-89</v>
          </cell>
          <cell r="C232">
            <v>2812.5</v>
          </cell>
          <cell r="D232">
            <v>13000</v>
          </cell>
          <cell r="E232">
            <v>12191.210000000001</v>
          </cell>
          <cell r="F232">
            <v>93.77853846153846</v>
          </cell>
          <cell r="G232">
            <v>68.689582222222228</v>
          </cell>
          <cell r="H232">
            <v>50.05</v>
          </cell>
          <cell r="I232">
            <v>0</v>
          </cell>
          <cell r="J232">
            <v>0</v>
          </cell>
          <cell r="K232">
            <v>2080</v>
          </cell>
          <cell r="M232">
            <v>0</v>
          </cell>
          <cell r="N232">
            <v>9903110</v>
          </cell>
          <cell r="O232">
            <v>0.81231559459643454</v>
          </cell>
          <cell r="P232">
            <v>153018</v>
          </cell>
          <cell r="Q232">
            <v>12.551502270898458</v>
          </cell>
        </row>
        <row r="233">
          <cell r="B233" t="str">
            <v>89-90</v>
          </cell>
          <cell r="C233">
            <v>2812.5</v>
          </cell>
          <cell r="D233">
            <v>13000</v>
          </cell>
          <cell r="E233">
            <v>12464.71</v>
          </cell>
          <cell r="F233">
            <v>95.882384615384609</v>
          </cell>
          <cell r="G233">
            <v>71.313822222222228</v>
          </cell>
          <cell r="H233">
            <v>50.592430238457638</v>
          </cell>
          <cell r="I233">
            <v>1225</v>
          </cell>
          <cell r="J233">
            <v>9.827745691636629</v>
          </cell>
          <cell r="K233">
            <v>2080</v>
          </cell>
          <cell r="M233">
            <v>9887181</v>
          </cell>
          <cell r="N233">
            <v>9880489</v>
          </cell>
          <cell r="O233">
            <v>0.79267700572255595</v>
          </cell>
          <cell r="P233">
            <v>222061</v>
          </cell>
          <cell r="Q233">
            <v>17.815175804330789</v>
          </cell>
        </row>
        <row r="234">
          <cell r="B234" t="str">
            <v>90-91</v>
          </cell>
          <cell r="C234">
            <v>2682.5</v>
          </cell>
          <cell r="D234">
            <v>13750</v>
          </cell>
          <cell r="E234">
            <v>12376.880000000001</v>
          </cell>
          <cell r="F234">
            <v>90.013672727272734</v>
          </cell>
          <cell r="G234">
            <v>71.034529356943153</v>
          </cell>
          <cell r="H234">
            <v>52.670488154663872</v>
          </cell>
          <cell r="I234">
            <v>1314.15</v>
          </cell>
          <cell r="J234">
            <v>10.61778089470044</v>
          </cell>
          <cell r="K234">
            <v>2176</v>
          </cell>
          <cell r="M234">
            <v>9549897</v>
          </cell>
          <cell r="N234">
            <v>9845919</v>
          </cell>
          <cell r="O234">
            <v>0.79550896510267521</v>
          </cell>
          <cell r="P234">
            <v>180521</v>
          </cell>
          <cell r="Q234">
            <v>14.585339762524965</v>
          </cell>
        </row>
        <row r="235">
          <cell r="B235" t="str">
            <v>91-92</v>
          </cell>
          <cell r="C235">
            <v>2682.5</v>
          </cell>
          <cell r="D235">
            <v>13440</v>
          </cell>
          <cell r="E235">
            <v>11579.91</v>
          </cell>
          <cell r="F235">
            <v>86.160044642857144</v>
          </cell>
          <cell r="G235">
            <v>66.919506057781931</v>
          </cell>
          <cell r="H235">
            <v>49.144296925529261</v>
          </cell>
          <cell r="I235">
            <v>1235.07</v>
          </cell>
          <cell r="J235">
            <v>10.665626934924365</v>
          </cell>
          <cell r="K235">
            <v>1930</v>
          </cell>
          <cell r="M235">
            <v>9509426</v>
          </cell>
          <cell r="N235">
            <v>9628339</v>
          </cell>
          <cell r="O235">
            <v>0.83146924285249191</v>
          </cell>
          <cell r="P235">
            <v>147302</v>
          </cell>
          <cell r="Q235">
            <v>12.720478829282785</v>
          </cell>
        </row>
        <row r="236">
          <cell r="B236" t="str">
            <v>92-93</v>
          </cell>
          <cell r="C236">
            <v>2682.5</v>
          </cell>
          <cell r="D236">
            <v>13240</v>
          </cell>
          <cell r="E236">
            <v>12363.220000000001</v>
          </cell>
          <cell r="F236">
            <v>93.377794561933541</v>
          </cell>
          <cell r="G236">
            <v>71.4544734389562</v>
          </cell>
          <cell r="H236">
            <v>52.612357279338859</v>
          </cell>
          <cell r="I236">
            <v>1288.08</v>
          </cell>
          <cell r="J236">
            <v>10.418644980838325</v>
          </cell>
          <cell r="K236">
            <v>2304</v>
          </cell>
          <cell r="M236">
            <v>10240661</v>
          </cell>
          <cell r="N236">
            <v>10365511</v>
          </cell>
          <cell r="O236">
            <v>0.8384151539809207</v>
          </cell>
          <cell r="P236">
            <v>178366</v>
          </cell>
          <cell r="Q236">
            <v>14.427147620118381</v>
          </cell>
        </row>
        <row r="237">
          <cell r="B237" t="str">
            <v>93-94</v>
          </cell>
          <cell r="C237">
            <v>2882.5</v>
          </cell>
          <cell r="D237">
            <v>14885</v>
          </cell>
          <cell r="E237">
            <v>13331.489799999999</v>
          </cell>
          <cell r="F237">
            <v>89.563250251931478</v>
          </cell>
          <cell r="G237">
            <v>70.561553251088981</v>
          </cell>
          <cell r="H237">
            <v>52.796515740157702</v>
          </cell>
          <cell r="I237">
            <v>1393.0175370000002</v>
          </cell>
          <cell r="J237">
            <v>10.449076269030341</v>
          </cell>
          <cell r="K237">
            <v>2516</v>
          </cell>
          <cell r="L237" t="str">
            <v/>
          </cell>
          <cell r="M237">
            <v>10774979</v>
          </cell>
          <cell r="N237">
            <v>10889112.170000002</v>
          </cell>
          <cell r="O237">
            <v>0.81679634709693161</v>
          </cell>
          <cell r="P237">
            <v>145021.60399999999</v>
          </cell>
          <cell r="Q237">
            <v>10.878124363865171</v>
          </cell>
        </row>
        <row r="238">
          <cell r="B238" t="str">
            <v>94-95</v>
          </cell>
          <cell r="C238">
            <v>3092.5</v>
          </cell>
          <cell r="D238">
            <v>14850</v>
          </cell>
          <cell r="E238">
            <v>14781.1</v>
          </cell>
          <cell r="F238">
            <v>99.536026936026943</v>
          </cell>
          <cell r="G238">
            <v>74.786483427647539</v>
          </cell>
          <cell r="H238">
            <v>54.56233411959262</v>
          </cell>
          <cell r="I238">
            <v>1558.8</v>
          </cell>
          <cell r="J238">
            <v>10.545899831541631</v>
          </cell>
          <cell r="K238">
            <v>2860</v>
          </cell>
          <cell r="L238" t="str">
            <v/>
          </cell>
          <cell r="M238">
            <v>12293369</v>
          </cell>
          <cell r="N238">
            <v>12127995</v>
          </cell>
          <cell r="O238">
            <v>0.82050693114856132</v>
          </cell>
          <cell r="P238">
            <v>185245</v>
          </cell>
          <cell r="Q238">
            <v>12.53255846993796</v>
          </cell>
        </row>
        <row r="239">
          <cell r="B239" t="str">
            <v>95-96</v>
          </cell>
          <cell r="C239">
            <v>3092.5</v>
          </cell>
          <cell r="D239">
            <v>16620</v>
          </cell>
          <cell r="E239">
            <v>16071.3</v>
          </cell>
          <cell r="F239">
            <v>96.698555956678703</v>
          </cell>
          <cell r="G239">
            <v>75.344624090541629</v>
          </cell>
          <cell r="H239">
            <v>59.324924419441643</v>
          </cell>
          <cell r="I239">
            <v>1648.2999999999997</v>
          </cell>
          <cell r="J239">
            <v>10.256170938256394</v>
          </cell>
          <cell r="K239">
            <v>2888</v>
          </cell>
          <cell r="L239" t="str">
            <v/>
          </cell>
          <cell r="M239">
            <v>12728814</v>
          </cell>
          <cell r="N239">
            <v>13030027</v>
          </cell>
          <cell r="O239">
            <v>0.81076372166532884</v>
          </cell>
          <cell r="P239">
            <v>124103</v>
          </cell>
          <cell r="Q239">
            <v>7.7220262206542101</v>
          </cell>
        </row>
        <row r="240">
          <cell r="B240" t="str">
            <v>96-97</v>
          </cell>
          <cell r="C240">
            <v>3092.5</v>
          </cell>
          <cell r="D240">
            <v>16950</v>
          </cell>
          <cell r="E240">
            <v>16867.099999999999</v>
          </cell>
          <cell r="F240">
            <v>99.51091445427727</v>
          </cell>
          <cell r="G240">
            <v>74.891188358932908</v>
          </cell>
          <cell r="H240">
            <v>62.262507244290383</v>
          </cell>
          <cell r="I240">
            <v>1650.6000000000001</v>
          </cell>
          <cell r="J240">
            <v>9.7859145911271064</v>
          </cell>
          <cell r="K240">
            <v>2756</v>
          </cell>
          <cell r="L240" t="str">
            <v/>
          </cell>
          <cell r="M240">
            <v>13634273</v>
          </cell>
          <cell r="N240">
            <v>13482299</v>
          </cell>
          <cell r="O240">
            <v>0.7993252544895092</v>
          </cell>
          <cell r="P240">
            <v>86830</v>
          </cell>
          <cell r="Q240">
            <v>5.1478914573341008</v>
          </cell>
        </row>
        <row r="241">
          <cell r="B241" t="str">
            <v>97-98</v>
          </cell>
          <cell r="C241">
            <v>3092.5</v>
          </cell>
          <cell r="D241">
            <v>17200</v>
          </cell>
          <cell r="E241">
            <v>17966.71</v>
          </cell>
          <cell r="F241">
            <v>104.45761627906977</v>
          </cell>
          <cell r="G241">
            <v>76.25933710590138</v>
          </cell>
          <cell r="H241">
            <v>66.321561592156598</v>
          </cell>
          <cell r="I241">
            <v>1765.9490000000001</v>
          </cell>
          <cell r="J241">
            <v>9.8290059782787171</v>
          </cell>
          <cell r="K241">
            <v>2920</v>
          </cell>
          <cell r="L241" t="str">
            <v/>
          </cell>
          <cell r="M241">
            <v>14706104</v>
          </cell>
          <cell r="N241">
            <v>14265230</v>
          </cell>
          <cell r="O241">
            <v>0.79398120190062627</v>
          </cell>
          <cell r="P241">
            <v>66354</v>
          </cell>
          <cell r="Q241">
            <v>3.6931636342992125</v>
          </cell>
        </row>
        <row r="242">
          <cell r="B242" t="str">
            <v>98-99</v>
          </cell>
          <cell r="C242">
            <v>3092.5</v>
          </cell>
          <cell r="D242">
            <v>17500</v>
          </cell>
          <cell r="E242">
            <v>18471.390000000003</v>
          </cell>
          <cell r="F242">
            <v>105.55080000000001</v>
          </cell>
          <cell r="G242">
            <v>76.04373484236055</v>
          </cell>
          <cell r="H242">
            <v>68.184516229056172</v>
          </cell>
          <cell r="I242">
            <v>1784</v>
          </cell>
          <cell r="J242">
            <v>9.6581794873044196</v>
          </cell>
          <cell r="K242">
            <v>2886</v>
          </cell>
          <cell r="L242" t="str">
            <v/>
          </cell>
          <cell r="M242">
            <v>13851114</v>
          </cell>
          <cell r="N242">
            <v>14547769</v>
          </cell>
          <cell r="O242">
            <v>0.78758387971885158</v>
          </cell>
          <cell r="P242">
            <v>51346</v>
          </cell>
          <cell r="Q242">
            <v>2.7797583181341521</v>
          </cell>
        </row>
        <row r="243">
          <cell r="B243" t="str">
            <v>99-00</v>
          </cell>
          <cell r="C243">
            <v>3512.5</v>
          </cell>
          <cell r="D243">
            <v>19000</v>
          </cell>
          <cell r="E243">
            <v>20146.400000000001</v>
          </cell>
          <cell r="F243">
            <v>106</v>
          </cell>
          <cell r="G243">
            <v>79.099999999999994</v>
          </cell>
          <cell r="H243">
            <v>69.400000000000006</v>
          </cell>
          <cell r="I243">
            <v>1952.8</v>
          </cell>
          <cell r="J243">
            <v>9.6930468967160373</v>
          </cell>
          <cell r="K243">
            <v>3169</v>
          </cell>
          <cell r="M243">
            <v>15499659</v>
          </cell>
          <cell r="N243">
            <v>15648859</v>
          </cell>
          <cell r="O243">
            <v>0.77675708811499822</v>
          </cell>
          <cell r="P243">
            <v>58343</v>
          </cell>
          <cell r="Q243">
            <v>2.29</v>
          </cell>
        </row>
        <row r="244">
          <cell r="B244" t="str">
            <v>00-01</v>
          </cell>
          <cell r="C244">
            <v>3512.5</v>
          </cell>
          <cell r="D244">
            <v>21850</v>
          </cell>
          <cell r="E244">
            <v>20415.89</v>
          </cell>
          <cell r="F244">
            <v>93.22</v>
          </cell>
          <cell r="G244">
            <v>77.67</v>
          </cell>
          <cell r="H244">
            <v>66.349999999999994</v>
          </cell>
          <cell r="I244">
            <v>1982.06</v>
          </cell>
          <cell r="J244">
            <v>9.7100000000000009</v>
          </cell>
          <cell r="K244">
            <v>3013</v>
          </cell>
          <cell r="M244">
            <v>15975901</v>
          </cell>
          <cell r="N244">
            <v>16020288</v>
          </cell>
          <cell r="O244">
            <v>0.78469701786206725</v>
          </cell>
          <cell r="P244">
            <v>65679</v>
          </cell>
          <cell r="Q244">
            <v>3.22</v>
          </cell>
        </row>
        <row r="245">
          <cell r="A245" t="str">
            <v>Average last 5 years</v>
          </cell>
          <cell r="D245">
            <v>18500</v>
          </cell>
          <cell r="E245">
            <v>18773.498</v>
          </cell>
          <cell r="F245">
            <v>101.74786614666941</v>
          </cell>
          <cell r="G245">
            <v>76.792852061438964</v>
          </cell>
          <cell r="H245">
            <v>66.503717013100641</v>
          </cell>
          <cell r="I245">
            <v>1827.0817999999999</v>
          </cell>
          <cell r="J245">
            <v>9.7352293906852569</v>
          </cell>
          <cell r="K245">
            <v>2948.8</v>
          </cell>
          <cell r="L245">
            <v>0</v>
          </cell>
          <cell r="M245">
            <v>14733410.199999999</v>
          </cell>
          <cell r="N245">
            <v>14792889</v>
          </cell>
          <cell r="O245">
            <v>0.78846888841721063</v>
          </cell>
          <cell r="P245">
            <v>65710.399999999994</v>
          </cell>
          <cell r="Q245">
            <v>3.4261626819534925</v>
          </cell>
        </row>
        <row r="246">
          <cell r="A246" t="str">
            <v>Korba - I : Retired from 17.06.89</v>
          </cell>
        </row>
        <row r="247">
          <cell r="A247" t="str">
            <v>Korba - II : All units Derated  to 40 MW each   from 01.01.90</v>
          </cell>
        </row>
        <row r="248">
          <cell r="A248" t="str">
            <v>Amarkantak - I : Unit no. 2 derated to 20 MW  from 01.03.93</v>
          </cell>
        </row>
        <row r="249">
          <cell r="A249" t="str">
            <v>M.P. THERMAL</v>
          </cell>
          <cell r="B249" t="str">
            <v>88-89</v>
          </cell>
          <cell r="C249">
            <v>2687.5</v>
          </cell>
          <cell r="D249">
            <v>12340</v>
          </cell>
          <cell r="E249">
            <v>11458.298000000001</v>
          </cell>
          <cell r="F249">
            <v>92.854927066450571</v>
          </cell>
          <cell r="G249" t="str">
            <v/>
          </cell>
          <cell r="H249">
            <v>48.670693426781355</v>
          </cell>
          <cell r="I249">
            <v>0</v>
          </cell>
          <cell r="J249">
            <v>0</v>
          </cell>
          <cell r="K249" t="str">
            <v/>
          </cell>
          <cell r="N249">
            <v>9295662.4000000004</v>
          </cell>
          <cell r="O249">
            <v>0.81126031108634111</v>
          </cell>
          <cell r="P249">
            <v>142896.79999999999</v>
          </cell>
          <cell r="Q249">
            <v>12.471031910672945</v>
          </cell>
        </row>
        <row r="250">
          <cell r="B250" t="str">
            <v>89-90</v>
          </cell>
          <cell r="C250">
            <v>2687.5</v>
          </cell>
          <cell r="D250">
            <v>12370</v>
          </cell>
          <cell r="E250">
            <v>11772.71</v>
          </cell>
          <cell r="F250">
            <v>95.171463217461607</v>
          </cell>
          <cell r="G250" t="str">
            <v/>
          </cell>
          <cell r="H250">
            <v>50.006201550387594</v>
          </cell>
          <cell r="I250">
            <v>1151.8</v>
          </cell>
          <cell r="J250">
            <v>9.7836436980100601</v>
          </cell>
          <cell r="K250" t="str">
            <v/>
          </cell>
          <cell r="N250">
            <v>9338119.8000000007</v>
          </cell>
          <cell r="O250">
            <v>0.7932005290200812</v>
          </cell>
          <cell r="P250">
            <v>205382.6</v>
          </cell>
          <cell r="Q250">
            <v>17.445651850763333</v>
          </cell>
        </row>
        <row r="251">
          <cell r="B251" t="str">
            <v>90-91</v>
          </cell>
          <cell r="C251">
            <v>2557.5</v>
          </cell>
          <cell r="D251">
            <v>13070</v>
          </cell>
          <cell r="E251">
            <v>11770.724</v>
          </cell>
          <cell r="F251">
            <v>90.059097169089512</v>
          </cell>
          <cell r="G251" t="str">
            <v/>
          </cell>
          <cell r="H251">
            <v>52.539196650553258</v>
          </cell>
          <cell r="I251">
            <v>1245.9940000000001</v>
          </cell>
          <cell r="J251">
            <v>10.585534075898815</v>
          </cell>
          <cell r="K251" t="str">
            <v/>
          </cell>
          <cell r="N251">
            <v>9339014.1999999993</v>
          </cell>
          <cell r="O251">
            <v>0.7934103458716727</v>
          </cell>
          <cell r="P251">
            <v>168809.8</v>
          </cell>
          <cell r="Q251">
            <v>14.341496750752119</v>
          </cell>
        </row>
        <row r="252">
          <cell r="B252" t="str">
            <v>91-92</v>
          </cell>
          <cell r="C252">
            <v>2557.5</v>
          </cell>
          <cell r="D252">
            <v>12760</v>
          </cell>
          <cell r="E252">
            <v>11025.722</v>
          </cell>
          <cell r="F252">
            <v>86.408479623824448</v>
          </cell>
          <cell r="G252" t="str">
            <v/>
          </cell>
          <cell r="H252">
            <v>49.07938008678358</v>
          </cell>
          <cell r="I252">
            <v>1175.4099999999999</v>
          </cell>
          <cell r="J252">
            <v>10.660617055282184</v>
          </cell>
          <cell r="K252" t="str">
            <v/>
          </cell>
          <cell r="N252">
            <v>9135691.4000000004</v>
          </cell>
          <cell r="O252">
            <v>0.82857987894126117</v>
          </cell>
          <cell r="P252">
            <v>137508.4</v>
          </cell>
          <cell r="Q252">
            <v>12.471600499268892</v>
          </cell>
        </row>
        <row r="253">
          <cell r="B253" t="str">
            <v>92-93</v>
          </cell>
          <cell r="C253">
            <v>2557.5</v>
          </cell>
          <cell r="D253">
            <v>12600</v>
          </cell>
          <cell r="E253">
            <v>11747.684000000001</v>
          </cell>
          <cell r="F253">
            <v>93.235587301587316</v>
          </cell>
          <cell r="G253" t="str">
            <v/>
          </cell>
          <cell r="H253">
            <v>52.453775764346368</v>
          </cell>
          <cell r="I253">
            <v>1224.9159999999999</v>
          </cell>
          <cell r="J253">
            <v>10.426872224346516</v>
          </cell>
          <cell r="K253" t="str">
            <v/>
          </cell>
          <cell r="N253">
            <v>9784266.5999999996</v>
          </cell>
          <cell r="O253">
            <v>0.83286770396616028</v>
          </cell>
          <cell r="P253">
            <v>167140</v>
          </cell>
          <cell r="Q253">
            <v>14.227485179206385</v>
          </cell>
        </row>
        <row r="254">
          <cell r="B254" t="str">
            <v>93-94</v>
          </cell>
          <cell r="C254">
            <v>2757.5</v>
          </cell>
          <cell r="D254">
            <v>14335</v>
          </cell>
          <cell r="E254">
            <v>12723.7418</v>
          </cell>
          <cell r="F254">
            <v>88.759970701081258</v>
          </cell>
          <cell r="G254" t="str">
            <v/>
          </cell>
          <cell r="H254">
            <v>52.67386910749844</v>
          </cell>
          <cell r="I254">
            <v>1327.0063370000003</v>
          </cell>
          <cell r="J254">
            <v>10.429371782756551</v>
          </cell>
          <cell r="K254" t="str">
            <v/>
          </cell>
          <cell r="N254">
            <v>10326945.770000001</v>
          </cell>
          <cell r="O254">
            <v>0.81162805189900999</v>
          </cell>
          <cell r="P254">
            <v>133056.89359999998</v>
          </cell>
          <cell r="Q254">
            <v>10.457371399976065</v>
          </cell>
        </row>
        <row r="255">
          <cell r="B255" t="str">
            <v>94-95</v>
          </cell>
          <cell r="C255">
            <v>2967.5</v>
          </cell>
          <cell r="D255">
            <v>14230</v>
          </cell>
          <cell r="E255">
            <v>14181.98</v>
          </cell>
          <cell r="F255">
            <v>99.662543921293036</v>
          </cell>
          <cell r="G255" t="str">
            <v/>
          </cell>
          <cell r="H255">
            <v>54.555938958196286</v>
          </cell>
          <cell r="I255">
            <v>1494.36</v>
          </cell>
          <cell r="J255">
            <v>10.537033615898485</v>
          </cell>
          <cell r="K255" t="str">
            <v/>
          </cell>
          <cell r="N255">
            <v>11574034.199999999</v>
          </cell>
          <cell r="O255">
            <v>0.81610848414678339</v>
          </cell>
          <cell r="P255">
            <v>177120.6</v>
          </cell>
          <cell r="Q255">
            <v>12.489130572740901</v>
          </cell>
        </row>
        <row r="256">
          <cell r="B256" t="str">
            <v>95-96</v>
          </cell>
          <cell r="C256">
            <v>2967.5</v>
          </cell>
          <cell r="D256">
            <v>16000</v>
          </cell>
          <cell r="E256">
            <v>15345.699999999999</v>
          </cell>
          <cell r="F256">
            <v>95.910624999999996</v>
          </cell>
          <cell r="G256" t="str">
            <v/>
          </cell>
          <cell r="H256">
            <v>58.871303112191427</v>
          </cell>
          <cell r="I256">
            <v>1579.0199999999998</v>
          </cell>
          <cell r="J256">
            <v>10.28965768912464</v>
          </cell>
          <cell r="K256" t="str">
            <v/>
          </cell>
          <cell r="N256">
            <v>12373859</v>
          </cell>
          <cell r="O256">
            <v>0.80634047322702784</v>
          </cell>
          <cell r="P256">
            <v>117168.6</v>
          </cell>
          <cell r="Q256">
            <v>7.6352724215904137</v>
          </cell>
        </row>
        <row r="257">
          <cell r="B257" t="str">
            <v>96-97</v>
          </cell>
          <cell r="C257">
            <v>2967.5</v>
          </cell>
          <cell r="D257">
            <v>16290</v>
          </cell>
          <cell r="E257">
            <v>16139.499999999998</v>
          </cell>
          <cell r="F257">
            <v>99.076120319214226</v>
          </cell>
          <cell r="G257" t="str">
            <v/>
          </cell>
          <cell r="H257">
            <v>62.086223278823468</v>
          </cell>
          <cell r="I257">
            <v>1583.0000000000002</v>
          </cell>
          <cell r="J257">
            <v>9.8082344558381642</v>
          </cell>
          <cell r="K257" t="str">
            <v/>
          </cell>
          <cell r="N257">
            <v>12828678.199999999</v>
          </cell>
          <cell r="O257">
            <v>0.79486218284333476</v>
          </cell>
          <cell r="P257">
            <v>81029.600000000006</v>
          </cell>
          <cell r="Q257">
            <v>5.0205768456271889</v>
          </cell>
        </row>
        <row r="258">
          <cell r="B258" t="str">
            <v>97-98</v>
          </cell>
          <cell r="C258">
            <v>2967.5</v>
          </cell>
          <cell r="D258">
            <v>16480</v>
          </cell>
          <cell r="E258">
            <v>17117.557999999997</v>
          </cell>
          <cell r="F258">
            <v>103.86867718446601</v>
          </cell>
          <cell r="G258" t="str">
            <v/>
          </cell>
          <cell r="H258">
            <v>65.848664950971894</v>
          </cell>
          <cell r="I258">
            <v>1689.0150000000001</v>
          </cell>
          <cell r="J258">
            <v>9.8671492744467422</v>
          </cell>
          <cell r="K258" t="str">
            <v/>
          </cell>
          <cell r="N258">
            <v>13509483.6</v>
          </cell>
          <cell r="O258">
            <v>0.78921792465958063</v>
          </cell>
          <cell r="P258">
            <v>62038.400000000001</v>
          </cell>
          <cell r="Q258">
            <v>3.6242552822078951</v>
          </cell>
        </row>
        <row r="259">
          <cell r="B259" t="str">
            <v>98-99</v>
          </cell>
          <cell r="C259">
            <v>2967.5</v>
          </cell>
          <cell r="D259">
            <v>16820</v>
          </cell>
          <cell r="E259">
            <v>17701.066000000003</v>
          </cell>
          <cell r="F259">
            <v>105.23820451843046</v>
          </cell>
          <cell r="G259" t="str">
            <v/>
          </cell>
          <cell r="H259">
            <v>68.093332256215561</v>
          </cell>
          <cell r="I259">
            <v>1713.68</v>
          </cell>
          <cell r="J259">
            <v>9.6812248482661989</v>
          </cell>
          <cell r="K259" t="str">
            <v/>
          </cell>
          <cell r="N259">
            <v>13872961</v>
          </cell>
          <cell r="O259">
            <v>0.78373590607480914</v>
          </cell>
          <cell r="P259">
            <v>47361.2</v>
          </cell>
          <cell r="Q259">
            <v>2.6756128698689667</v>
          </cell>
        </row>
        <row r="260">
          <cell r="B260" t="str">
            <v>99-00</v>
          </cell>
          <cell r="C260">
            <v>3387.5</v>
          </cell>
          <cell r="D260">
            <v>18240</v>
          </cell>
          <cell r="E260">
            <v>19305.5</v>
          </cell>
          <cell r="F260">
            <v>106.2</v>
          </cell>
          <cell r="I260">
            <v>1877.8</v>
          </cell>
          <cell r="J260">
            <v>9.7267618036310903</v>
          </cell>
          <cell r="N260">
            <v>14983496.6</v>
          </cell>
        </row>
        <row r="261">
          <cell r="B261" t="str">
            <v>00-01</v>
          </cell>
          <cell r="C261">
            <v>3387.5</v>
          </cell>
          <cell r="D261">
            <v>21070</v>
          </cell>
          <cell r="E261">
            <v>19626.939999999999</v>
          </cell>
          <cell r="F261">
            <v>92.93</v>
          </cell>
          <cell r="I261">
            <v>1909.7</v>
          </cell>
          <cell r="J261">
            <v>9.7299935700623745</v>
          </cell>
          <cell r="N261">
            <v>15354781.199999999</v>
          </cell>
        </row>
        <row r="262">
          <cell r="A262" t="str">
            <v>Average last 5 years</v>
          </cell>
          <cell r="D262">
            <v>17780</v>
          </cell>
          <cell r="E262">
            <v>17978.112799999999</v>
          </cell>
          <cell r="F262">
            <v>101.46260040442215</v>
          </cell>
          <cell r="I262">
            <v>1754.6390000000004</v>
          </cell>
          <cell r="J262">
            <v>9.7626727904489137</v>
          </cell>
        </row>
        <row r="263">
          <cell r="A263" t="str">
            <v>STATE  LOAD  DESPATCH  CENTRE  M.P.E.B.  JABALPUR</v>
          </cell>
        </row>
        <row r="264">
          <cell r="A264" t="str">
            <v>CHAMBAL COMPLEX</v>
          </cell>
        </row>
        <row r="265">
          <cell r="A265" t="str">
            <v>STATION NAME</v>
          </cell>
          <cell r="B265" t="str">
            <v>YEAR</v>
          </cell>
          <cell r="C265" t="str">
            <v>CAPACITY</v>
          </cell>
          <cell r="D265" t="str">
            <v>TARGET</v>
          </cell>
          <cell r="E265" t="str">
            <v>ACTUAL GENE.</v>
          </cell>
          <cell r="F265" t="str">
            <v>ACHIEVE-MENT</v>
          </cell>
          <cell r="G265" t="str">
            <v>AUXILIARY CONSUMPTION</v>
          </cell>
          <cell r="I265" t="str">
            <v>MAXIMUM DEMAND</v>
          </cell>
          <cell r="J265" t="str">
            <v>WATER INFLOW</v>
          </cell>
          <cell r="K265" t="str">
            <v>WATER CONSUMED</v>
          </cell>
          <cell r="L265" t="str">
            <v>WATER CONSUMED</v>
          </cell>
          <cell r="M265" t="str">
            <v>LEVEL AT THE END</v>
          </cell>
          <cell r="N265" t="str">
            <v>MAXIMUM LEVEL</v>
          </cell>
          <cell r="P265" t="str">
            <v>MINIMUM LEVEL</v>
          </cell>
        </row>
        <row r="266">
          <cell r="C266" t="str">
            <v>MW</v>
          </cell>
          <cell r="D266" t="str">
            <v>MKwh</v>
          </cell>
          <cell r="E266" t="str">
            <v>MKwh</v>
          </cell>
          <cell r="F266" t="str">
            <v>%</v>
          </cell>
          <cell r="G266" t="str">
            <v>MKwh</v>
          </cell>
          <cell r="H266" t="str">
            <v>%</v>
          </cell>
          <cell r="I266" t="str">
            <v>MW</v>
          </cell>
          <cell r="J266" t="str">
            <v>MAFT</v>
          </cell>
          <cell r="K266" t="str">
            <v>MCM</v>
          </cell>
          <cell r="L266" t="str">
            <v>MCM</v>
          </cell>
          <cell r="M266" t="str">
            <v>FT / M</v>
          </cell>
          <cell r="N266" t="str">
            <v>FT / M</v>
          </cell>
          <cell r="O266" t="str">
            <v>DATE</v>
          </cell>
          <cell r="P266" t="str">
            <v>FT / M</v>
          </cell>
          <cell r="Q266" t="str">
            <v>DATE</v>
          </cell>
        </row>
        <row r="267">
          <cell r="A267" t="str">
            <v>GANDHISAGAR</v>
          </cell>
          <cell r="B267" t="str">
            <v>88-89</v>
          </cell>
          <cell r="C267">
            <v>115</v>
          </cell>
          <cell r="D267">
            <v>415</v>
          </cell>
          <cell r="E267">
            <v>381</v>
          </cell>
          <cell r="F267">
            <v>91.807228915662648</v>
          </cell>
          <cell r="G267" t="str">
            <v/>
          </cell>
          <cell r="H267">
            <v>0</v>
          </cell>
          <cell r="I267" t="str">
            <v/>
          </cell>
          <cell r="J267" t="str">
            <v/>
          </cell>
          <cell r="K267" t="str">
            <v/>
          </cell>
          <cell r="L267" t="str">
            <v/>
          </cell>
          <cell r="M267" t="str">
            <v/>
          </cell>
          <cell r="N267" t="str">
            <v/>
          </cell>
          <cell r="O267" t="str">
            <v/>
          </cell>
          <cell r="P267" t="str">
            <v/>
          </cell>
          <cell r="Q267" t="str">
            <v/>
          </cell>
        </row>
        <row r="268">
          <cell r="B268" t="str">
            <v>89-90</v>
          </cell>
          <cell r="C268">
            <v>115</v>
          </cell>
          <cell r="D268">
            <v>415</v>
          </cell>
          <cell r="E268">
            <v>236.14</v>
          </cell>
          <cell r="F268">
            <v>56.901204819277112</v>
          </cell>
          <cell r="G268">
            <v>2</v>
          </cell>
          <cell r="H268">
            <v>0.84695519607012792</v>
          </cell>
          <cell r="I268">
            <v>106</v>
          </cell>
          <cell r="J268">
            <v>1.84</v>
          </cell>
          <cell r="K268">
            <v>2.2999999999999998</v>
          </cell>
          <cell r="L268">
            <v>2.2999999999999998</v>
          </cell>
          <cell r="M268">
            <v>1239.9000000000001</v>
          </cell>
          <cell r="N268">
            <v>1275.9000000000001</v>
          </cell>
          <cell r="O268" t="str">
            <v>26.09.89</v>
          </cell>
          <cell r="P268">
            <v>1240</v>
          </cell>
          <cell r="Q268" t="str">
            <v>31.03.90</v>
          </cell>
        </row>
        <row r="269">
          <cell r="B269" t="str">
            <v>90-91</v>
          </cell>
          <cell r="C269">
            <v>115</v>
          </cell>
          <cell r="D269">
            <v>370</v>
          </cell>
          <cell r="E269">
            <v>324.77999999999997</v>
          </cell>
          <cell r="F269">
            <v>87.778378378378363</v>
          </cell>
          <cell r="G269">
            <v>1</v>
          </cell>
          <cell r="H269">
            <v>0.30790073280374408</v>
          </cell>
          <cell r="I269">
            <v>116</v>
          </cell>
          <cell r="J269">
            <v>5.72</v>
          </cell>
          <cell r="K269">
            <v>2.36</v>
          </cell>
          <cell r="L269">
            <v>2.36</v>
          </cell>
          <cell r="M269">
            <v>1291.3900000000001</v>
          </cell>
          <cell r="N269">
            <v>1308.78</v>
          </cell>
          <cell r="O269" t="str">
            <v>21.10.90</v>
          </cell>
          <cell r="P269">
            <v>1234.92</v>
          </cell>
          <cell r="Q269" t="str">
            <v>27.06.90</v>
          </cell>
        </row>
        <row r="270">
          <cell r="B270" t="str">
            <v>91-92</v>
          </cell>
          <cell r="C270">
            <v>115</v>
          </cell>
          <cell r="D270">
            <v>370</v>
          </cell>
          <cell r="E270">
            <v>511.23</v>
          </cell>
          <cell r="F270">
            <v>138.17027027027027</v>
          </cell>
          <cell r="G270">
            <v>1</v>
          </cell>
          <cell r="H270">
            <v>0.19560667409972027</v>
          </cell>
          <cell r="I270">
            <v>110</v>
          </cell>
          <cell r="J270">
            <v>4.84</v>
          </cell>
          <cell r="K270">
            <v>2.68</v>
          </cell>
          <cell r="L270">
            <v>2.68</v>
          </cell>
          <cell r="M270">
            <v>1284.51</v>
          </cell>
          <cell r="N270">
            <v>1307.8499999999999</v>
          </cell>
          <cell r="O270" t="str">
            <v>05.09.91</v>
          </cell>
          <cell r="P270">
            <v>1280.07</v>
          </cell>
          <cell r="Q270" t="str">
            <v>21.07.91</v>
          </cell>
        </row>
        <row r="271">
          <cell r="B271" t="str">
            <v>92-93</v>
          </cell>
          <cell r="C271">
            <v>115</v>
          </cell>
          <cell r="D271">
            <v>400</v>
          </cell>
          <cell r="E271">
            <v>313.02</v>
          </cell>
          <cell r="F271">
            <v>78.254999999999995</v>
          </cell>
          <cell r="G271">
            <v>1</v>
          </cell>
          <cell r="H271">
            <v>0.31946840457478759</v>
          </cell>
          <cell r="I271">
            <v>109</v>
          </cell>
          <cell r="J271">
            <v>1.41</v>
          </cell>
          <cell r="K271">
            <v>2.74</v>
          </cell>
          <cell r="L271">
            <v>2.74</v>
          </cell>
          <cell r="M271">
            <v>1253.5</v>
          </cell>
          <cell r="N271">
            <v>1284.5</v>
          </cell>
          <cell r="O271" t="str">
            <v>17.10.92</v>
          </cell>
          <cell r="P271">
            <v>1272.3599999999999</v>
          </cell>
          <cell r="Q271" t="str">
            <v>26.07.92</v>
          </cell>
        </row>
        <row r="272">
          <cell r="B272" t="str">
            <v>93-94</v>
          </cell>
          <cell r="C272">
            <v>115</v>
          </cell>
          <cell r="D272">
            <v>500</v>
          </cell>
          <cell r="E272">
            <v>313.91899999999998</v>
          </cell>
          <cell r="F272">
            <v>62.783799999999992</v>
          </cell>
          <cell r="G272">
            <v>0.98</v>
          </cell>
          <cell r="H272">
            <v>0.31218244196751394</v>
          </cell>
          <cell r="I272">
            <v>110</v>
          </cell>
          <cell r="J272">
            <v>3.47</v>
          </cell>
          <cell r="K272">
            <v>2.6967169421487602</v>
          </cell>
          <cell r="L272">
            <v>2.6967169421487602</v>
          </cell>
          <cell r="M272">
            <v>1250.8900000000001</v>
          </cell>
          <cell r="N272">
            <v>1288.68</v>
          </cell>
          <cell r="O272" t="str">
            <v>06.10.93</v>
          </cell>
          <cell r="P272">
            <v>1248.72</v>
          </cell>
          <cell r="Q272" t="str">
            <v>19.06.93</v>
          </cell>
        </row>
        <row r="273">
          <cell r="B273" t="str">
            <v>94-95</v>
          </cell>
          <cell r="C273">
            <v>115</v>
          </cell>
          <cell r="D273">
            <v>415</v>
          </cell>
          <cell r="E273">
            <v>364.2</v>
          </cell>
          <cell r="F273">
            <v>87.759036144578317</v>
          </cell>
          <cell r="G273">
            <v>1</v>
          </cell>
          <cell r="H273">
            <v>0.27457440966501923</v>
          </cell>
          <cell r="I273">
            <v>116</v>
          </cell>
          <cell r="J273">
            <v>7.0490000000000004</v>
          </cell>
          <cell r="K273">
            <v>2.7308310376492195</v>
          </cell>
          <cell r="L273">
            <v>2.7308310376492195</v>
          </cell>
          <cell r="M273">
            <v>1295.7</v>
          </cell>
          <cell r="N273">
            <v>1311.25</v>
          </cell>
          <cell r="O273" t="str">
            <v>19.09.94</v>
          </cell>
          <cell r="P273">
            <v>1245.75</v>
          </cell>
          <cell r="Q273" t="str">
            <v>12.06.94</v>
          </cell>
        </row>
        <row r="274">
          <cell r="B274" t="str">
            <v>95-96</v>
          </cell>
          <cell r="C274">
            <v>115</v>
          </cell>
          <cell r="D274">
            <v>370</v>
          </cell>
          <cell r="E274">
            <v>572.9</v>
          </cell>
          <cell r="F274">
            <v>154.83783783783784</v>
          </cell>
          <cell r="G274">
            <v>1</v>
          </cell>
          <cell r="H274">
            <v>0.17455053237912377</v>
          </cell>
          <cell r="I274">
            <v>116</v>
          </cell>
          <cell r="J274">
            <v>4.3171999999999997</v>
          </cell>
          <cell r="K274">
            <v>4.3120504009163803</v>
          </cell>
          <cell r="L274">
            <v>4.3120504009163803</v>
          </cell>
          <cell r="M274">
            <v>1288.95</v>
          </cell>
          <cell r="N274">
            <v>1308.9100000000001</v>
          </cell>
          <cell r="O274" t="str">
            <v>09.09.95</v>
          </cell>
          <cell r="P274">
            <v>1282.1099999999999</v>
          </cell>
          <cell r="Q274" t="str">
            <v>17.07.95</v>
          </cell>
        </row>
        <row r="275">
          <cell r="B275" t="str">
            <v>96-97</v>
          </cell>
          <cell r="C275">
            <v>115</v>
          </cell>
          <cell r="D275">
            <v>400</v>
          </cell>
          <cell r="E275">
            <v>565.4</v>
          </cell>
          <cell r="F275">
            <v>141.35</v>
          </cell>
          <cell r="G275">
            <v>0.9</v>
          </cell>
          <cell r="H275">
            <v>0.1591793420587195</v>
          </cell>
          <cell r="I275">
            <v>111</v>
          </cell>
          <cell r="J275">
            <v>7.9</v>
          </cell>
          <cell r="K275">
            <v>4.3</v>
          </cell>
          <cell r="L275">
            <v>4.3</v>
          </cell>
          <cell r="M275">
            <v>1291.08</v>
          </cell>
          <cell r="N275">
            <v>1311.66</v>
          </cell>
          <cell r="O275" t="str">
            <v>17.09.96</v>
          </cell>
          <cell r="P275">
            <v>1277.9000000000001</v>
          </cell>
          <cell r="Q275" t="str">
            <v>21.07.96</v>
          </cell>
        </row>
        <row r="276">
          <cell r="B276" t="str">
            <v>97-98</v>
          </cell>
          <cell r="C276">
            <v>115</v>
          </cell>
          <cell r="D276">
            <v>400</v>
          </cell>
          <cell r="E276">
            <v>430.78</v>
          </cell>
          <cell r="F276">
            <v>107.69499999999999</v>
          </cell>
          <cell r="G276">
            <v>0.92900000000000005</v>
          </cell>
          <cell r="H276">
            <v>0.21565532290264175</v>
          </cell>
          <cell r="I276">
            <v>115</v>
          </cell>
          <cell r="J276">
            <v>4.5</v>
          </cell>
          <cell r="K276">
            <v>3.26</v>
          </cell>
          <cell r="M276">
            <v>1295.8</v>
          </cell>
          <cell r="N276">
            <v>1308.46</v>
          </cell>
          <cell r="O276" t="str">
            <v>08.10.97</v>
          </cell>
          <cell r="P276">
            <v>1279.8800000000001</v>
          </cell>
          <cell r="Q276" t="str">
            <v>05.07.97</v>
          </cell>
        </row>
        <row r="277">
          <cell r="B277" t="str">
            <v>98-99</v>
          </cell>
          <cell r="C277">
            <v>115</v>
          </cell>
          <cell r="D277">
            <v>450</v>
          </cell>
          <cell r="E277">
            <v>539.29999999999995</v>
          </cell>
          <cell r="F277">
            <v>119.84444444444443</v>
          </cell>
          <cell r="G277">
            <v>0.9</v>
          </cell>
          <cell r="H277">
            <v>0.16688299647691454</v>
          </cell>
          <cell r="I277">
            <v>115</v>
          </cell>
          <cell r="J277">
            <v>2.7</v>
          </cell>
          <cell r="K277">
            <v>4.4000000000000004</v>
          </cell>
          <cell r="M277">
            <v>1272.98</v>
          </cell>
          <cell r="N277">
            <v>1300.0899999999999</v>
          </cell>
          <cell r="O277" t="str">
            <v>03.10.98</v>
          </cell>
          <cell r="P277">
            <v>1273.28</v>
          </cell>
          <cell r="Q277" t="str">
            <v>30.03.99</v>
          </cell>
        </row>
        <row r="278">
          <cell r="B278" t="str">
            <v>99-00</v>
          </cell>
          <cell r="C278">
            <v>115</v>
          </cell>
          <cell r="D278">
            <v>450</v>
          </cell>
          <cell r="E278">
            <v>344.6</v>
          </cell>
          <cell r="F278">
            <v>76.599999999999994</v>
          </cell>
          <cell r="G278">
            <v>0.8</v>
          </cell>
          <cell r="H278">
            <v>0.23215322112594311</v>
          </cell>
          <cell r="I278">
            <v>110</v>
          </cell>
          <cell r="J278">
            <v>3.9569999999999999</v>
          </cell>
          <cell r="K278">
            <v>3.6440000000000001</v>
          </cell>
          <cell r="M278">
            <v>1265.2</v>
          </cell>
          <cell r="N278">
            <v>1291.43</v>
          </cell>
          <cell r="O278" t="str">
            <v/>
          </cell>
          <cell r="P278">
            <v>1263.98</v>
          </cell>
        </row>
        <row r="279">
          <cell r="B279" t="str">
            <v>00-01</v>
          </cell>
          <cell r="C279">
            <v>115</v>
          </cell>
          <cell r="D279">
            <v>425</v>
          </cell>
          <cell r="E279">
            <v>104.2</v>
          </cell>
          <cell r="F279">
            <v>24.52</v>
          </cell>
          <cell r="G279">
            <v>0.94</v>
          </cell>
          <cell r="H279">
            <v>0.90211132437619956</v>
          </cell>
          <cell r="I279">
            <v>100</v>
          </cell>
          <cell r="J279">
            <v>0.76</v>
          </cell>
          <cell r="K279">
            <v>1.06</v>
          </cell>
          <cell r="M279">
            <v>1248.69</v>
          </cell>
        </row>
        <row r="280">
          <cell r="A280" t="str">
            <v>Average last 5 years</v>
          </cell>
          <cell r="D280">
            <v>414</v>
          </cell>
          <cell r="E280">
            <v>490.596</v>
          </cell>
          <cell r="F280">
            <v>120.06545645645645</v>
          </cell>
          <cell r="G280">
            <v>0.90579999999999994</v>
          </cell>
          <cell r="H280">
            <v>0.18968428298866855</v>
          </cell>
          <cell r="I280">
            <v>113.4</v>
          </cell>
          <cell r="J280">
            <v>4.6748399999999997</v>
          </cell>
          <cell r="K280">
            <v>4.1952100801832763</v>
          </cell>
          <cell r="L280">
            <v>1.7224100801832762</v>
          </cell>
          <cell r="M280">
            <v>1282.8019999999999</v>
          </cell>
          <cell r="N280">
            <v>1308.0740000000001</v>
          </cell>
          <cell r="O280">
            <v>0</v>
          </cell>
          <cell r="P280">
            <v>1271.7839999999999</v>
          </cell>
          <cell r="Q280">
            <v>0</v>
          </cell>
        </row>
        <row r="281">
          <cell r="A281" t="str">
            <v>R.P.SAGAR</v>
          </cell>
          <cell r="B281" t="str">
            <v>88-89</v>
          </cell>
          <cell r="C281">
            <v>172</v>
          </cell>
          <cell r="D281">
            <v>500</v>
          </cell>
          <cell r="E281">
            <v>435</v>
          </cell>
          <cell r="F281">
            <v>87</v>
          </cell>
          <cell r="G281" t="str">
            <v/>
          </cell>
          <cell r="H281">
            <v>0</v>
          </cell>
          <cell r="I281" t="str">
            <v/>
          </cell>
          <cell r="J281" t="str">
            <v/>
          </cell>
          <cell r="K281" t="str">
            <v/>
          </cell>
          <cell r="L281" t="str">
            <v/>
          </cell>
          <cell r="M281" t="str">
            <v/>
          </cell>
          <cell r="N281" t="str">
            <v/>
          </cell>
          <cell r="O281" t="str">
            <v/>
          </cell>
          <cell r="P281" t="str">
            <v/>
          </cell>
          <cell r="Q281" t="str">
            <v/>
          </cell>
        </row>
        <row r="282">
          <cell r="B282" t="str">
            <v>89-90</v>
          </cell>
          <cell r="C282">
            <v>172</v>
          </cell>
          <cell r="D282">
            <v>500</v>
          </cell>
          <cell r="E282">
            <v>374</v>
          </cell>
          <cell r="F282">
            <v>74.8</v>
          </cell>
          <cell r="G282">
            <v>5</v>
          </cell>
          <cell r="H282">
            <v>1.42</v>
          </cell>
          <cell r="I282">
            <v>172</v>
          </cell>
          <cell r="K282">
            <v>2.2799999999999998</v>
          </cell>
          <cell r="L282">
            <v>2.2799999999999998</v>
          </cell>
          <cell r="M282">
            <v>1126.9000000000001</v>
          </cell>
          <cell r="N282">
            <v>1145.7</v>
          </cell>
          <cell r="O282" t="str">
            <v>07.08.89</v>
          </cell>
          <cell r="P282">
            <v>1126.9000000000001</v>
          </cell>
          <cell r="Q282" t="str">
            <v>31.03.90</v>
          </cell>
        </row>
        <row r="283">
          <cell r="B283" t="str">
            <v>90-91</v>
          </cell>
          <cell r="C283">
            <v>172</v>
          </cell>
          <cell r="D283">
            <v>440</v>
          </cell>
          <cell r="E283">
            <v>330.9</v>
          </cell>
          <cell r="F283">
            <v>75.209999999999994</v>
          </cell>
          <cell r="G283">
            <v>1.5</v>
          </cell>
          <cell r="H283">
            <v>0.45330915684496831</v>
          </cell>
          <cell r="I283">
            <v>172</v>
          </cell>
          <cell r="K283">
            <v>2.2400000000000002</v>
          </cell>
          <cell r="L283">
            <v>2.2400000000000002</v>
          </cell>
          <cell r="M283">
            <v>1136.33</v>
          </cell>
          <cell r="N283">
            <v>1143.5</v>
          </cell>
          <cell r="O283" t="str">
            <v>10.10.90</v>
          </cell>
          <cell r="P283">
            <v>1126.0999999999999</v>
          </cell>
          <cell r="Q283" t="str">
            <v>26.05.90</v>
          </cell>
        </row>
        <row r="284">
          <cell r="B284" t="str">
            <v>91-92</v>
          </cell>
          <cell r="C284">
            <v>172</v>
          </cell>
          <cell r="D284">
            <v>440</v>
          </cell>
          <cell r="E284">
            <v>630.09</v>
          </cell>
          <cell r="F284">
            <v>143.19999999999999</v>
          </cell>
          <cell r="G284">
            <v>4.3</v>
          </cell>
          <cell r="H284">
            <v>0.68244219079813995</v>
          </cell>
          <cell r="I284">
            <v>180</v>
          </cell>
          <cell r="K284">
            <v>4.18</v>
          </cell>
          <cell r="L284">
            <v>4.18</v>
          </cell>
          <cell r="M284">
            <v>1141.1099999999999</v>
          </cell>
          <cell r="N284">
            <v>1156.2</v>
          </cell>
          <cell r="O284" t="str">
            <v>01.09.91</v>
          </cell>
          <cell r="P284">
            <v>1136.3</v>
          </cell>
          <cell r="Q284" t="str">
            <v>01.04.91</v>
          </cell>
        </row>
        <row r="285">
          <cell r="B285" t="str">
            <v>92-93</v>
          </cell>
          <cell r="C285">
            <v>172</v>
          </cell>
          <cell r="D285">
            <v>450</v>
          </cell>
          <cell r="E285">
            <v>535.69000000000005</v>
          </cell>
          <cell r="F285">
            <v>119.04222222222224</v>
          </cell>
          <cell r="G285">
            <v>4.0999999999999996</v>
          </cell>
          <cell r="H285">
            <v>0.76536803001736065</v>
          </cell>
          <cell r="I285">
            <v>172</v>
          </cell>
          <cell r="K285">
            <v>3.41</v>
          </cell>
          <cell r="L285">
            <v>3.41</v>
          </cell>
          <cell r="M285">
            <v>1130.4000000000001</v>
          </cell>
          <cell r="N285">
            <v>1154.0999999999999</v>
          </cell>
          <cell r="O285" t="str">
            <v>28.05.92</v>
          </cell>
          <cell r="P285">
            <v>1130.2</v>
          </cell>
          <cell r="Q285" t="str">
            <v>31.03.92</v>
          </cell>
        </row>
        <row r="286">
          <cell r="B286" t="str">
            <v>93-94</v>
          </cell>
          <cell r="C286">
            <v>172</v>
          </cell>
          <cell r="D286">
            <v>615</v>
          </cell>
          <cell r="E286">
            <v>395.6628</v>
          </cell>
          <cell r="F286">
            <v>64.335414634146346</v>
          </cell>
          <cell r="G286">
            <v>8.6999999999999993</v>
          </cell>
          <cell r="H286">
            <v>2.1988420442861951</v>
          </cell>
          <cell r="I286">
            <v>172</v>
          </cell>
          <cell r="K286">
            <v>3.2350257116620753</v>
          </cell>
          <cell r="L286">
            <v>3.2350257116620753</v>
          </cell>
          <cell r="M286">
            <v>1127.81</v>
          </cell>
          <cell r="N286">
            <v>1135.75</v>
          </cell>
          <cell r="O286" t="str">
            <v>09.08.93</v>
          </cell>
          <cell r="P286">
            <v>1127.6300000000001</v>
          </cell>
          <cell r="Q286" t="str">
            <v>31.03.94</v>
          </cell>
        </row>
        <row r="287">
          <cell r="B287" t="str">
            <v>94-95</v>
          </cell>
          <cell r="C287">
            <v>172</v>
          </cell>
          <cell r="D287">
            <v>470</v>
          </cell>
          <cell r="E287">
            <v>595.9</v>
          </cell>
          <cell r="F287">
            <v>126.78723404255319</v>
          </cell>
          <cell r="G287">
            <v>7.9</v>
          </cell>
          <cell r="H287">
            <v>1.3257257929182749</v>
          </cell>
          <cell r="I287">
            <v>172</v>
          </cell>
          <cell r="M287">
            <v>1125.7</v>
          </cell>
          <cell r="N287">
            <v>1153.6099999999999</v>
          </cell>
          <cell r="O287" t="str">
            <v>19.09.94</v>
          </cell>
          <cell r="P287">
            <v>1124.9000000000001</v>
          </cell>
          <cell r="Q287" t="str">
            <v>25.03.95</v>
          </cell>
        </row>
        <row r="288">
          <cell r="B288" t="str">
            <v>95-96</v>
          </cell>
          <cell r="C288">
            <v>172</v>
          </cell>
          <cell r="D288">
            <v>390</v>
          </cell>
          <cell r="E288">
            <v>625.20000000000005</v>
          </cell>
          <cell r="F288">
            <v>160.30769230769232</v>
          </cell>
          <cell r="G288">
            <v>8.3000000000000007</v>
          </cell>
          <cell r="H288">
            <v>1.327575175943698</v>
          </cell>
          <cell r="I288">
            <v>180</v>
          </cell>
          <cell r="K288">
            <v>4.0110422405876953</v>
          </cell>
          <cell r="L288">
            <v>4.0110422405876953</v>
          </cell>
          <cell r="M288">
            <v>1131.05</v>
          </cell>
          <cell r="N288">
            <v>1155.0899999999999</v>
          </cell>
          <cell r="O288" t="str">
            <v>14.09.95</v>
          </cell>
          <cell r="P288">
            <v>1125.55</v>
          </cell>
          <cell r="Q288" t="str">
            <v>03.04.95</v>
          </cell>
        </row>
        <row r="289">
          <cell r="B289" t="str">
            <v>96-97</v>
          </cell>
          <cell r="C289">
            <v>172</v>
          </cell>
          <cell r="D289">
            <v>460</v>
          </cell>
          <cell r="E289">
            <v>692.7</v>
          </cell>
          <cell r="F289">
            <v>150.58695652173913</v>
          </cell>
          <cell r="G289">
            <v>5.5</v>
          </cell>
          <cell r="H289">
            <v>0.79399451421971989</v>
          </cell>
          <cell r="I289">
            <v>172</v>
          </cell>
          <cell r="K289">
            <v>4.5</v>
          </cell>
          <cell r="L289">
            <v>4.5</v>
          </cell>
          <cell r="M289">
            <v>1145</v>
          </cell>
          <cell r="N289">
            <v>1157.3800000000001</v>
          </cell>
          <cell r="O289" t="str">
            <v>16.09.96</v>
          </cell>
          <cell r="P289">
            <v>1130.44</v>
          </cell>
          <cell r="Q289" t="str">
            <v>17.05.96</v>
          </cell>
        </row>
        <row r="290">
          <cell r="B290" t="str">
            <v>97-98</v>
          </cell>
          <cell r="C290">
            <v>172</v>
          </cell>
          <cell r="D290">
            <v>460</v>
          </cell>
          <cell r="E290">
            <v>549.24</v>
          </cell>
          <cell r="F290">
            <v>119.4</v>
          </cell>
          <cell r="G290">
            <v>5.84</v>
          </cell>
          <cell r="H290">
            <v>1.0632874517515112</v>
          </cell>
          <cell r="I290">
            <v>172</v>
          </cell>
          <cell r="K290">
            <v>3.74</v>
          </cell>
          <cell r="M290">
            <v>1137.04</v>
          </cell>
          <cell r="N290">
            <v>1152.71</v>
          </cell>
          <cell r="O290" t="str">
            <v>25.05.97</v>
          </cell>
          <cell r="P290">
            <v>1136.72</v>
          </cell>
          <cell r="Q290" t="str">
            <v>20.03.98</v>
          </cell>
        </row>
        <row r="291">
          <cell r="B291" t="str">
            <v>98-99</v>
          </cell>
          <cell r="C291">
            <v>172</v>
          </cell>
          <cell r="D291">
            <v>520</v>
          </cell>
          <cell r="E291">
            <v>554.29999999999995</v>
          </cell>
          <cell r="F291">
            <v>106.59615384615383</v>
          </cell>
          <cell r="G291">
            <v>7.1</v>
          </cell>
          <cell r="H291">
            <v>1.2808948222983945</v>
          </cell>
          <cell r="I291">
            <v>172</v>
          </cell>
          <cell r="J291">
            <v>0</v>
          </cell>
          <cell r="K291">
            <v>4</v>
          </cell>
          <cell r="M291">
            <v>1139.9100000000001</v>
          </cell>
          <cell r="N291">
            <v>1140.98</v>
          </cell>
          <cell r="O291" t="str">
            <v>28.04.98</v>
          </cell>
          <cell r="P291">
            <v>1133.1500000000001</v>
          </cell>
          <cell r="Q291" t="str">
            <v>28.06.98</v>
          </cell>
        </row>
        <row r="292">
          <cell r="B292" t="str">
            <v>99-00</v>
          </cell>
          <cell r="C292">
            <v>172</v>
          </cell>
          <cell r="D292">
            <v>520</v>
          </cell>
          <cell r="E292">
            <v>479.5</v>
          </cell>
          <cell r="F292">
            <v>92.2</v>
          </cell>
          <cell r="G292">
            <v>6.8</v>
          </cell>
          <cell r="H292">
            <v>1.4181438998957248</v>
          </cell>
          <cell r="I292">
            <v>172</v>
          </cell>
          <cell r="K292" t="str">
            <v/>
          </cell>
          <cell r="M292">
            <v>1134.51</v>
          </cell>
          <cell r="N292">
            <v>1143.3399999999999</v>
          </cell>
          <cell r="P292">
            <v>1131.68</v>
          </cell>
        </row>
        <row r="293">
          <cell r="B293" t="str">
            <v>00-01</v>
          </cell>
          <cell r="C293">
            <v>172</v>
          </cell>
          <cell r="D293">
            <v>475</v>
          </cell>
          <cell r="E293">
            <v>182.92</v>
          </cell>
          <cell r="F293">
            <v>38.51</v>
          </cell>
          <cell r="G293">
            <v>4.72</v>
          </cell>
          <cell r="H293">
            <v>2.580363000218675</v>
          </cell>
          <cell r="I293">
            <v>172</v>
          </cell>
          <cell r="M293">
            <v>1130.69</v>
          </cell>
        </row>
        <row r="294">
          <cell r="A294" t="str">
            <v>Average last 5 years</v>
          </cell>
          <cell r="D294">
            <v>470</v>
          </cell>
          <cell r="E294">
            <v>580.18799999999999</v>
          </cell>
          <cell r="F294">
            <v>125.81816053511707</v>
          </cell>
          <cell r="G294">
            <v>6.7080000000000002</v>
          </cell>
          <cell r="H294">
            <v>1.1767791728218095</v>
          </cell>
          <cell r="I294">
            <v>173.6</v>
          </cell>
          <cell r="J294">
            <v>0</v>
          </cell>
          <cell r="K294">
            <v>3.2502084481175388</v>
          </cell>
          <cell r="L294">
            <v>1.702208448117539</v>
          </cell>
          <cell r="M294">
            <v>1137.502</v>
          </cell>
          <cell r="N294">
            <v>1151.9540000000002</v>
          </cell>
          <cell r="O294">
            <v>0</v>
          </cell>
          <cell r="P294">
            <v>1130.152</v>
          </cell>
          <cell r="Q294">
            <v>0</v>
          </cell>
        </row>
        <row r="295">
          <cell r="A295" t="str">
            <v>J.SAGAR</v>
          </cell>
          <cell r="B295" t="str">
            <v>88-89</v>
          </cell>
          <cell r="C295">
            <v>99</v>
          </cell>
          <cell r="D295">
            <v>385</v>
          </cell>
          <cell r="E295">
            <v>339</v>
          </cell>
          <cell r="F295">
            <v>88.051948051948045</v>
          </cell>
          <cell r="G295" t="str">
            <v/>
          </cell>
          <cell r="H295">
            <v>0</v>
          </cell>
          <cell r="I295" t="str">
            <v/>
          </cell>
          <cell r="J295" t="str">
            <v/>
          </cell>
          <cell r="K295" t="str">
            <v/>
          </cell>
          <cell r="L295" t="str">
            <v/>
          </cell>
          <cell r="M295" t="str">
            <v/>
          </cell>
          <cell r="N295" t="str">
            <v/>
          </cell>
          <cell r="O295" t="str">
            <v/>
          </cell>
          <cell r="P295" t="str">
            <v/>
          </cell>
          <cell r="Q295" t="str">
            <v/>
          </cell>
        </row>
        <row r="296">
          <cell r="B296" t="str">
            <v>89-90</v>
          </cell>
          <cell r="C296">
            <v>99</v>
          </cell>
          <cell r="D296">
            <v>385</v>
          </cell>
          <cell r="E296">
            <v>296.37</v>
          </cell>
          <cell r="F296">
            <v>76.98</v>
          </cell>
          <cell r="G296">
            <v>5</v>
          </cell>
          <cell r="H296">
            <v>1.77</v>
          </cell>
          <cell r="I296">
            <v>99</v>
          </cell>
          <cell r="J296" t="str">
            <v/>
          </cell>
          <cell r="K296">
            <v>3.05</v>
          </cell>
          <cell r="L296">
            <v>3.05</v>
          </cell>
          <cell r="M296">
            <v>968.2</v>
          </cell>
          <cell r="N296">
            <v>979.9</v>
          </cell>
          <cell r="O296" t="str">
            <v>06.01.90</v>
          </cell>
          <cell r="P296">
            <v>968.1</v>
          </cell>
          <cell r="Q296" t="str">
            <v>31.03.90</v>
          </cell>
        </row>
        <row r="297">
          <cell r="B297" t="str">
            <v>90-91</v>
          </cell>
          <cell r="C297">
            <v>99</v>
          </cell>
          <cell r="D297">
            <v>340</v>
          </cell>
          <cell r="E297">
            <v>261.92</v>
          </cell>
          <cell r="F297">
            <v>77.040000000000006</v>
          </cell>
          <cell r="G297">
            <v>2.5</v>
          </cell>
          <cell r="H297">
            <v>0.95448992058643856</v>
          </cell>
          <cell r="I297">
            <v>99</v>
          </cell>
          <cell r="K297">
            <v>2.68</v>
          </cell>
          <cell r="L297">
            <v>2.68</v>
          </cell>
          <cell r="M297">
            <v>972.9</v>
          </cell>
          <cell r="N297">
            <v>978.9</v>
          </cell>
          <cell r="O297" t="str">
            <v>26.07.90</v>
          </cell>
          <cell r="P297">
            <v>953.5</v>
          </cell>
          <cell r="Q297" t="str">
            <v>28.06.90</v>
          </cell>
        </row>
        <row r="298">
          <cell r="B298" t="str">
            <v>91-92</v>
          </cell>
          <cell r="C298">
            <v>99</v>
          </cell>
          <cell r="D298">
            <v>340</v>
          </cell>
          <cell r="E298">
            <v>421.01</v>
          </cell>
          <cell r="F298">
            <v>123.83</v>
          </cell>
          <cell r="G298">
            <v>3.3</v>
          </cell>
          <cell r="H298">
            <v>0.78382936272297576</v>
          </cell>
          <cell r="I298">
            <v>100</v>
          </cell>
          <cell r="K298">
            <v>4.42</v>
          </cell>
          <cell r="L298">
            <v>4.42</v>
          </cell>
          <cell r="M298">
            <v>975.9</v>
          </cell>
          <cell r="N298">
            <v>979.6</v>
          </cell>
          <cell r="O298" t="str">
            <v>02.06.91</v>
          </cell>
          <cell r="P298">
            <v>970</v>
          </cell>
          <cell r="Q298" t="str">
            <v>22.07.91</v>
          </cell>
        </row>
        <row r="299">
          <cell r="B299" t="str">
            <v>92-93</v>
          </cell>
          <cell r="C299">
            <v>99</v>
          </cell>
          <cell r="D299">
            <v>300</v>
          </cell>
          <cell r="E299">
            <v>390.68</v>
          </cell>
          <cell r="F299">
            <v>130.22666666666666</v>
          </cell>
          <cell r="G299">
            <v>3.3</v>
          </cell>
          <cell r="H299">
            <v>0.8446810689054981</v>
          </cell>
          <cell r="I299">
            <v>100</v>
          </cell>
          <cell r="K299">
            <v>3.59</v>
          </cell>
          <cell r="L299">
            <v>3.59</v>
          </cell>
          <cell r="M299">
            <v>975.5</v>
          </cell>
          <cell r="N299">
            <v>979.4</v>
          </cell>
          <cell r="O299" t="str">
            <v>19.06.92</v>
          </cell>
          <cell r="P299">
            <v>970</v>
          </cell>
          <cell r="Q299" t="str">
            <v>06.12.92</v>
          </cell>
        </row>
        <row r="300">
          <cell r="B300" t="str">
            <v>93-94</v>
          </cell>
          <cell r="C300">
            <v>99</v>
          </cell>
          <cell r="D300">
            <v>385</v>
          </cell>
          <cell r="E300">
            <v>322.71699999999998</v>
          </cell>
          <cell r="F300">
            <v>83.822597402597395</v>
          </cell>
          <cell r="G300">
            <v>5.0999999999999996</v>
          </cell>
          <cell r="H300">
            <v>1.5803319936662772</v>
          </cell>
          <cell r="I300">
            <v>99</v>
          </cell>
          <cell r="K300">
            <v>3.58</v>
          </cell>
          <cell r="L300">
            <v>3.58</v>
          </cell>
          <cell r="M300">
            <v>971.5</v>
          </cell>
          <cell r="N300">
            <v>979.5</v>
          </cell>
          <cell r="O300" t="str">
            <v>06.03.93</v>
          </cell>
          <cell r="P300">
            <v>970</v>
          </cell>
          <cell r="Q300" t="str">
            <v>13.08.93</v>
          </cell>
        </row>
        <row r="301">
          <cell r="B301" t="str">
            <v>94-95</v>
          </cell>
          <cell r="C301">
            <v>99</v>
          </cell>
          <cell r="D301">
            <v>315</v>
          </cell>
          <cell r="E301">
            <v>444.5</v>
          </cell>
          <cell r="F301">
            <v>141.11111111111111</v>
          </cell>
          <cell r="G301">
            <v>3.3</v>
          </cell>
          <cell r="H301">
            <v>0.74240719910011244</v>
          </cell>
          <cell r="I301">
            <v>99</v>
          </cell>
          <cell r="M301">
            <v>971.7</v>
          </cell>
          <cell r="N301">
            <v>979.9</v>
          </cell>
          <cell r="O301" t="str">
            <v>27.03.95</v>
          </cell>
          <cell r="P301">
            <v>970.4</v>
          </cell>
          <cell r="Q301" t="str">
            <v>12.06.94</v>
          </cell>
        </row>
        <row r="302">
          <cell r="B302" t="str">
            <v>95-96</v>
          </cell>
          <cell r="C302">
            <v>99</v>
          </cell>
          <cell r="D302">
            <v>300</v>
          </cell>
          <cell r="E302">
            <v>444.2</v>
          </cell>
          <cell r="F302">
            <v>148.06666666666666</v>
          </cell>
          <cell r="G302">
            <v>4.9000000000000004</v>
          </cell>
          <cell r="H302">
            <v>1.1031067086897794</v>
          </cell>
          <cell r="I302">
            <v>99</v>
          </cell>
          <cell r="K302">
            <v>4.5587695133149682</v>
          </cell>
          <cell r="L302">
            <v>4.5587695133149682</v>
          </cell>
          <cell r="M302">
            <v>970.5</v>
          </cell>
          <cell r="N302">
            <v>978.8</v>
          </cell>
          <cell r="O302" t="str">
            <v>28.07.95</v>
          </cell>
          <cell r="P302">
            <v>970.7</v>
          </cell>
          <cell r="Q302" t="str">
            <v>31.03.96</v>
          </cell>
        </row>
        <row r="303">
          <cell r="B303" t="str">
            <v>96-97</v>
          </cell>
          <cell r="C303">
            <v>99</v>
          </cell>
          <cell r="D303">
            <v>300</v>
          </cell>
          <cell r="E303">
            <v>481.4</v>
          </cell>
          <cell r="F303">
            <v>160.46666666666667</v>
          </cell>
          <cell r="G303">
            <v>4.0999999999999996</v>
          </cell>
          <cell r="H303">
            <v>0.85168259243872035</v>
          </cell>
          <cell r="I303">
            <v>99</v>
          </cell>
          <cell r="K303">
            <v>4.9000000000000004</v>
          </cell>
          <cell r="L303">
            <v>4.9000000000000004</v>
          </cell>
          <cell r="M303">
            <v>971.1</v>
          </cell>
          <cell r="N303">
            <v>979.6</v>
          </cell>
          <cell r="O303" t="str">
            <v>18.09.96</v>
          </cell>
          <cell r="P303">
            <v>970.5</v>
          </cell>
          <cell r="Q303" t="str">
            <v>01.04.96</v>
          </cell>
        </row>
        <row r="304">
          <cell r="B304" t="str">
            <v>97-98</v>
          </cell>
          <cell r="C304">
            <v>99</v>
          </cell>
          <cell r="D304">
            <v>300</v>
          </cell>
          <cell r="E304">
            <v>382.55</v>
          </cell>
          <cell r="F304">
            <v>127.51666666666667</v>
          </cell>
          <cell r="G304">
            <v>4.8120000000000003</v>
          </cell>
          <cell r="H304">
            <v>1.2578747876094629</v>
          </cell>
          <cell r="I304">
            <v>99</v>
          </cell>
          <cell r="K304">
            <v>4.01</v>
          </cell>
          <cell r="M304">
            <v>973.5</v>
          </cell>
          <cell r="N304">
            <v>978</v>
          </cell>
          <cell r="O304" t="str">
            <v>03.04.97</v>
          </cell>
          <cell r="P304">
            <v>970</v>
          </cell>
          <cell r="Q304" t="str">
            <v>17.12.97</v>
          </cell>
        </row>
        <row r="305">
          <cell r="B305" t="str">
            <v>98-99</v>
          </cell>
          <cell r="C305">
            <v>99</v>
          </cell>
          <cell r="D305">
            <v>330</v>
          </cell>
          <cell r="E305">
            <v>392.8</v>
          </cell>
          <cell r="F305">
            <v>119.03030303030303</v>
          </cell>
          <cell r="G305">
            <v>5.2</v>
          </cell>
          <cell r="H305">
            <v>1.3238289205702647</v>
          </cell>
          <cell r="I305">
            <v>99</v>
          </cell>
          <cell r="J305">
            <v>0</v>
          </cell>
          <cell r="K305">
            <v>3.9</v>
          </cell>
          <cell r="M305">
            <v>978.8</v>
          </cell>
          <cell r="N305">
            <v>979.4</v>
          </cell>
          <cell r="O305" t="str">
            <v>22.05.98</v>
          </cell>
          <cell r="P305">
            <v>970.2</v>
          </cell>
          <cell r="Q305" t="str">
            <v>29.08.98</v>
          </cell>
        </row>
        <row r="306">
          <cell r="B306" t="str">
            <v>99-00</v>
          </cell>
          <cell r="C306">
            <v>99</v>
          </cell>
          <cell r="D306">
            <v>330</v>
          </cell>
          <cell r="E306">
            <v>361.4</v>
          </cell>
          <cell r="F306">
            <v>109.5</v>
          </cell>
          <cell r="G306">
            <v>4.4000000000000004</v>
          </cell>
          <cell r="H306">
            <v>1.2</v>
          </cell>
          <cell r="I306">
            <v>99</v>
          </cell>
          <cell r="K306" t="str">
            <v/>
          </cell>
          <cell r="M306">
            <v>979.2</v>
          </cell>
          <cell r="N306">
            <v>979.99</v>
          </cell>
          <cell r="O306" t="str">
            <v/>
          </cell>
          <cell r="P306">
            <v>972.4</v>
          </cell>
        </row>
        <row r="307">
          <cell r="B307" t="str">
            <v>00-01</v>
          </cell>
          <cell r="C307">
            <v>99</v>
          </cell>
          <cell r="D307">
            <v>300</v>
          </cell>
          <cell r="E307">
            <v>140.33000000000001</v>
          </cell>
          <cell r="F307">
            <v>46.78</v>
          </cell>
          <cell r="G307">
            <v>3.01</v>
          </cell>
          <cell r="H307">
            <v>2.14</v>
          </cell>
          <cell r="I307">
            <v>99</v>
          </cell>
          <cell r="M307">
            <v>976.7</v>
          </cell>
        </row>
        <row r="308">
          <cell r="A308" t="str">
            <v>Average last 5 years</v>
          </cell>
          <cell r="D308">
            <v>312</v>
          </cell>
          <cell r="E308">
            <v>412.46999999999997</v>
          </cell>
          <cell r="F308">
            <v>132.9160606060606</v>
          </cell>
          <cell r="G308">
            <v>4.6823999999999995</v>
          </cell>
          <cell r="H308">
            <v>1.1472986018616456</v>
          </cell>
          <cell r="I308">
            <v>99</v>
          </cell>
          <cell r="J308">
            <v>0</v>
          </cell>
          <cell r="K308">
            <v>3.473753902662994</v>
          </cell>
          <cell r="L308">
            <v>1.8917539026629939</v>
          </cell>
          <cell r="M308">
            <v>974.61999999999989</v>
          </cell>
          <cell r="N308">
            <v>979.14</v>
          </cell>
          <cell r="O308">
            <v>0</v>
          </cell>
          <cell r="P308">
            <v>970.36</v>
          </cell>
          <cell r="Q308">
            <v>0</v>
          </cell>
        </row>
        <row r="309">
          <cell r="A309" t="str">
            <v>STATE  LOAD  DESPATCH  CENTRE  M.P.E.B.  JABALPUR</v>
          </cell>
        </row>
        <row r="310">
          <cell r="A310" t="str">
            <v>CHAMBAL COMPLEX</v>
          </cell>
        </row>
        <row r="311">
          <cell r="A311" t="str">
            <v>STATION NAME</v>
          </cell>
          <cell r="B311" t="str">
            <v>YEAR</v>
          </cell>
          <cell r="C311" t="str">
            <v>CAPACITY</v>
          </cell>
          <cell r="D311" t="str">
            <v>TARGET</v>
          </cell>
          <cell r="E311" t="str">
            <v>ACTUAL GENE.</v>
          </cell>
          <cell r="F311" t="str">
            <v>ACHIEVE-MENT</v>
          </cell>
          <cell r="G311" t="str">
            <v>AUXILIARY CONSUMPTION</v>
          </cell>
          <cell r="I311" t="str">
            <v>MAXIMUM DEMAND</v>
          </cell>
          <cell r="J311" t="str">
            <v>WATER INFLOW</v>
          </cell>
          <cell r="K311" t="str">
            <v>WATER CONSUMED</v>
          </cell>
          <cell r="L311" t="str">
            <v>WATER CONSUMED</v>
          </cell>
          <cell r="M311" t="str">
            <v>LEVEL AT THE END</v>
          </cell>
          <cell r="N311" t="str">
            <v>MAXIMUM LEVEL</v>
          </cell>
          <cell r="P311" t="str">
            <v>MINIMUM LEVEL</v>
          </cell>
        </row>
        <row r="312">
          <cell r="C312" t="str">
            <v>MW</v>
          </cell>
          <cell r="D312" t="str">
            <v>MKwh</v>
          </cell>
          <cell r="E312" t="str">
            <v>MKwh</v>
          </cell>
          <cell r="F312" t="str">
            <v>%</v>
          </cell>
          <cell r="G312" t="str">
            <v>MKwh</v>
          </cell>
          <cell r="H312" t="str">
            <v>%</v>
          </cell>
          <cell r="I312" t="str">
            <v>MW</v>
          </cell>
          <cell r="J312" t="str">
            <v>MAFT</v>
          </cell>
          <cell r="K312" t="str">
            <v>MCM</v>
          </cell>
          <cell r="L312" t="str">
            <v>MCM</v>
          </cell>
          <cell r="M312" t="str">
            <v>FT / M</v>
          </cell>
          <cell r="N312" t="str">
            <v>FT / M</v>
          </cell>
          <cell r="O312" t="str">
            <v>DATE</v>
          </cell>
          <cell r="P312" t="str">
            <v>FT / M</v>
          </cell>
          <cell r="Q312" t="str">
            <v>DATE</v>
          </cell>
        </row>
        <row r="313">
          <cell r="A313" t="str">
            <v>CHAMBAL</v>
          </cell>
          <cell r="B313" t="str">
            <v>88-89</v>
          </cell>
          <cell r="C313">
            <v>386</v>
          </cell>
          <cell r="D313">
            <v>1300</v>
          </cell>
          <cell r="E313">
            <v>1155</v>
          </cell>
          <cell r="F313">
            <v>88.84615384615384</v>
          </cell>
          <cell r="G313">
            <v>0</v>
          </cell>
          <cell r="H313">
            <v>0</v>
          </cell>
        </row>
        <row r="314">
          <cell r="B314" t="str">
            <v>89-90</v>
          </cell>
          <cell r="C314">
            <v>386</v>
          </cell>
          <cell r="D314">
            <v>1300</v>
          </cell>
          <cell r="E314">
            <v>906.51</v>
          </cell>
          <cell r="F314">
            <v>69.731538461538463</v>
          </cell>
          <cell r="G314">
            <v>12</v>
          </cell>
          <cell r="H314">
            <v>1.3237581493861073</v>
          </cell>
        </row>
        <row r="315">
          <cell r="B315" t="str">
            <v>90-91</v>
          </cell>
          <cell r="C315">
            <v>386</v>
          </cell>
          <cell r="D315">
            <v>1150</v>
          </cell>
          <cell r="E315">
            <v>917.59999999999991</v>
          </cell>
          <cell r="F315">
            <v>79.79130434782607</v>
          </cell>
          <cell r="G315">
            <v>5</v>
          </cell>
          <cell r="H315">
            <v>0.54489973844812556</v>
          </cell>
        </row>
        <row r="316">
          <cell r="B316" t="str">
            <v>91-92</v>
          </cell>
          <cell r="C316">
            <v>386</v>
          </cell>
          <cell r="D316">
            <v>1150</v>
          </cell>
          <cell r="E316">
            <v>1562.3300000000002</v>
          </cell>
          <cell r="F316">
            <v>135.85478260869567</v>
          </cell>
          <cell r="G316">
            <v>8.6</v>
          </cell>
          <cell r="H316">
            <v>0.5504598900360359</v>
          </cell>
        </row>
        <row r="317">
          <cell r="B317" t="str">
            <v>92-93</v>
          </cell>
          <cell r="C317">
            <v>386</v>
          </cell>
          <cell r="D317">
            <v>1150</v>
          </cell>
          <cell r="E317">
            <v>1239.3900000000001</v>
          </cell>
          <cell r="F317">
            <v>107.77304347826089</v>
          </cell>
          <cell r="G317">
            <v>8.3999999999999986</v>
          </cell>
          <cell r="H317">
            <v>0.67775276547333752</v>
          </cell>
          <cell r="I317" t="str">
            <v/>
          </cell>
          <cell r="K317" t="str">
            <v/>
          </cell>
          <cell r="L317" t="str">
            <v/>
          </cell>
          <cell r="M317" t="str">
            <v/>
          </cell>
        </row>
        <row r="318">
          <cell r="B318" t="str">
            <v>93-94</v>
          </cell>
          <cell r="C318">
            <v>386</v>
          </cell>
          <cell r="D318">
            <v>1500</v>
          </cell>
          <cell r="E318">
            <v>1032.2988</v>
          </cell>
          <cell r="F318">
            <v>68.819919999999996</v>
          </cell>
          <cell r="G318">
            <v>14.78</v>
          </cell>
          <cell r="H318">
            <v>1.4317559993288764</v>
          </cell>
          <cell r="I318" t="str">
            <v/>
          </cell>
          <cell r="K318" t="str">
            <v/>
          </cell>
          <cell r="L318" t="str">
            <v/>
          </cell>
          <cell r="M318" t="str">
            <v/>
          </cell>
        </row>
        <row r="319">
          <cell r="B319" t="str">
            <v>94-95</v>
          </cell>
          <cell r="C319">
            <v>386</v>
          </cell>
          <cell r="D319">
            <v>1200</v>
          </cell>
          <cell r="E319">
            <v>1404.6</v>
          </cell>
          <cell r="F319">
            <v>117.05</v>
          </cell>
          <cell r="G319">
            <v>12.2</v>
          </cell>
          <cell r="H319">
            <v>0.86857468318382458</v>
          </cell>
          <cell r="I319" t="str">
            <v/>
          </cell>
          <cell r="K319" t="str">
            <v/>
          </cell>
          <cell r="L319" t="str">
            <v/>
          </cell>
          <cell r="M319" t="str">
            <v/>
          </cell>
        </row>
        <row r="320">
          <cell r="B320" t="str">
            <v>95-96</v>
          </cell>
          <cell r="C320">
            <v>386</v>
          </cell>
          <cell r="D320">
            <v>1060</v>
          </cell>
          <cell r="E320">
            <v>1642.3</v>
          </cell>
          <cell r="F320">
            <v>154.93396226415095</v>
          </cell>
          <cell r="G320">
            <v>14.200000000000001</v>
          </cell>
          <cell r="H320">
            <v>0.8646410521829142</v>
          </cell>
          <cell r="I320" t="str">
            <v/>
          </cell>
          <cell r="K320" t="str">
            <v/>
          </cell>
          <cell r="L320" t="str">
            <v/>
          </cell>
          <cell r="M320" t="str">
            <v/>
          </cell>
        </row>
        <row r="321">
          <cell r="B321" t="str">
            <v>96-97</v>
          </cell>
          <cell r="C321">
            <v>386</v>
          </cell>
          <cell r="D321">
            <v>1160</v>
          </cell>
          <cell r="E321">
            <v>1739.5</v>
          </cell>
          <cell r="F321">
            <v>149.95689655172413</v>
          </cell>
          <cell r="G321">
            <v>10.5</v>
          </cell>
          <cell r="H321">
            <v>0.60362173038229372</v>
          </cell>
          <cell r="I321" t="str">
            <v/>
          </cell>
          <cell r="K321" t="str">
            <v/>
          </cell>
          <cell r="L321" t="str">
            <v/>
          </cell>
          <cell r="M321" t="str">
            <v/>
          </cell>
        </row>
        <row r="322">
          <cell r="B322" t="str">
            <v>97-98</v>
          </cell>
          <cell r="C322">
            <v>386</v>
          </cell>
          <cell r="D322">
            <v>1160</v>
          </cell>
          <cell r="E322">
            <v>1362.57</v>
          </cell>
          <cell r="F322">
            <v>117.46293103448276</v>
          </cell>
          <cell r="G322">
            <v>11.581</v>
          </cell>
          <cell r="H322">
            <v>0.84993798483747618</v>
          </cell>
          <cell r="I322" t="str">
            <v/>
          </cell>
          <cell r="K322" t="str">
            <v/>
          </cell>
          <cell r="L322" t="str">
            <v/>
          </cell>
          <cell r="M322" t="str">
            <v/>
          </cell>
        </row>
        <row r="323">
          <cell r="B323" t="str">
            <v>98-99</v>
          </cell>
          <cell r="C323">
            <v>386</v>
          </cell>
          <cell r="D323">
            <v>1300</v>
          </cell>
          <cell r="E323">
            <v>1486.3999999999999</v>
          </cell>
          <cell r="F323">
            <v>114.33846153846154</v>
          </cell>
          <cell r="G323">
            <v>13.2</v>
          </cell>
          <cell r="H323">
            <v>0.88805166846071049</v>
          </cell>
          <cell r="I323" t="str">
            <v/>
          </cell>
          <cell r="K323" t="str">
            <v/>
          </cell>
          <cell r="L323" t="str">
            <v/>
          </cell>
          <cell r="M323" t="str">
            <v/>
          </cell>
        </row>
        <row r="324">
          <cell r="B324" t="str">
            <v>99-00</v>
          </cell>
          <cell r="C324">
            <v>386</v>
          </cell>
          <cell r="D324">
            <v>1300</v>
          </cell>
          <cell r="E324">
            <v>1185.5</v>
          </cell>
          <cell r="F324">
            <v>91.192307692307693</v>
          </cell>
          <cell r="G324">
            <v>12</v>
          </cell>
          <cell r="H324">
            <v>1.0122311261071277</v>
          </cell>
        </row>
        <row r="325">
          <cell r="B325" t="str">
            <v>00-01</v>
          </cell>
          <cell r="C325">
            <v>386</v>
          </cell>
          <cell r="D325">
            <v>1200</v>
          </cell>
          <cell r="E325">
            <v>427.45</v>
          </cell>
          <cell r="F325">
            <v>35.619999999999997</v>
          </cell>
          <cell r="G325">
            <v>8.66</v>
          </cell>
          <cell r="H325">
            <v>2.0299999999999998</v>
          </cell>
        </row>
        <row r="326">
          <cell r="A326" t="str">
            <v>Average last 5 years</v>
          </cell>
          <cell r="D326">
            <v>1196</v>
          </cell>
          <cell r="E326">
            <v>1483.2539999999999</v>
          </cell>
          <cell r="F326">
            <v>125.57691181622542</v>
          </cell>
          <cell r="G326">
            <v>12.296200000000002</v>
          </cell>
          <cell r="H326">
            <v>0.84369671239410449</v>
          </cell>
          <cell r="I326">
            <v>0</v>
          </cell>
          <cell r="J326">
            <v>0</v>
          </cell>
          <cell r="K326">
            <v>0</v>
          </cell>
          <cell r="L326">
            <v>0</v>
          </cell>
          <cell r="M326">
            <v>0</v>
          </cell>
          <cell r="N326">
            <v>0</v>
          </cell>
          <cell r="O326">
            <v>0</v>
          </cell>
          <cell r="P326">
            <v>0</v>
          </cell>
          <cell r="Q326">
            <v>0</v>
          </cell>
        </row>
        <row r="327">
          <cell r="A327" t="str">
            <v>M.P.CHAMBAL</v>
          </cell>
          <cell r="B327" t="str">
            <v>88-89</v>
          </cell>
          <cell r="C327">
            <v>193</v>
          </cell>
          <cell r="D327">
            <v>650</v>
          </cell>
          <cell r="E327">
            <v>577.5</v>
          </cell>
          <cell r="F327">
            <v>88.84615384615384</v>
          </cell>
          <cell r="G327">
            <v>0</v>
          </cell>
          <cell r="H327">
            <v>0</v>
          </cell>
        </row>
        <row r="328">
          <cell r="B328" t="str">
            <v>89-90</v>
          </cell>
          <cell r="C328">
            <v>193</v>
          </cell>
          <cell r="D328">
            <v>650</v>
          </cell>
          <cell r="E328">
            <v>453.255</v>
          </cell>
          <cell r="F328">
            <v>69.731538461538463</v>
          </cell>
          <cell r="G328">
            <v>6</v>
          </cell>
          <cell r="H328">
            <v>1.3237581493861073</v>
          </cell>
        </row>
        <row r="329">
          <cell r="B329" t="str">
            <v>90-91</v>
          </cell>
          <cell r="C329">
            <v>193</v>
          </cell>
          <cell r="D329">
            <v>575</v>
          </cell>
          <cell r="E329">
            <v>458.79999999999995</v>
          </cell>
          <cell r="F329">
            <v>79.79130434782607</v>
          </cell>
          <cell r="G329">
            <v>2.5</v>
          </cell>
          <cell r="H329">
            <v>0.54489973844812556</v>
          </cell>
        </row>
        <row r="330">
          <cell r="B330" t="str">
            <v>91-92</v>
          </cell>
          <cell r="C330">
            <v>193</v>
          </cell>
          <cell r="D330">
            <v>575</v>
          </cell>
          <cell r="E330">
            <v>781.16500000000008</v>
          </cell>
          <cell r="F330">
            <v>135.85478260869567</v>
          </cell>
          <cell r="G330">
            <v>4.3</v>
          </cell>
          <cell r="H330">
            <v>0.5504598900360359</v>
          </cell>
        </row>
        <row r="331">
          <cell r="B331" t="str">
            <v>92-93</v>
          </cell>
          <cell r="C331">
            <v>193</v>
          </cell>
          <cell r="D331">
            <v>575</v>
          </cell>
          <cell r="E331">
            <v>619.69500000000005</v>
          </cell>
          <cell r="F331">
            <v>107.77304347826089</v>
          </cell>
          <cell r="G331">
            <v>4.1999999999999993</v>
          </cell>
          <cell r="H331">
            <v>0.67775276547333752</v>
          </cell>
        </row>
        <row r="332">
          <cell r="B332" t="str">
            <v>93-94</v>
          </cell>
          <cell r="C332">
            <v>193</v>
          </cell>
          <cell r="D332">
            <v>750</v>
          </cell>
          <cell r="E332">
            <v>516.14940000000001</v>
          </cell>
          <cell r="F332">
            <v>68.819919999999996</v>
          </cell>
          <cell r="G332">
            <v>7.39</v>
          </cell>
          <cell r="H332">
            <v>1.4317559993288764</v>
          </cell>
          <cell r="I332" t="str">
            <v/>
          </cell>
          <cell r="K332" t="str">
            <v/>
          </cell>
          <cell r="L332" t="str">
            <v/>
          </cell>
          <cell r="M332" t="str">
            <v/>
          </cell>
        </row>
        <row r="333">
          <cell r="B333" t="str">
            <v>94-95</v>
          </cell>
          <cell r="C333">
            <v>193</v>
          </cell>
          <cell r="D333">
            <v>600</v>
          </cell>
          <cell r="E333">
            <v>702.3</v>
          </cell>
          <cell r="F333">
            <v>117.05</v>
          </cell>
          <cell r="G333">
            <v>6.1</v>
          </cell>
          <cell r="H333">
            <v>0.86857468318382458</v>
          </cell>
          <cell r="I333" t="str">
            <v/>
          </cell>
          <cell r="K333" t="str">
            <v/>
          </cell>
          <cell r="L333" t="str">
            <v/>
          </cell>
          <cell r="M333" t="str">
            <v/>
          </cell>
        </row>
        <row r="334">
          <cell r="B334" t="str">
            <v>95-96</v>
          </cell>
          <cell r="C334">
            <v>193</v>
          </cell>
          <cell r="D334">
            <v>530</v>
          </cell>
          <cell r="E334">
            <v>821.15</v>
          </cell>
          <cell r="F334">
            <v>154.93396226415095</v>
          </cell>
          <cell r="G334">
            <v>7.1000000000000005</v>
          </cell>
          <cell r="H334">
            <v>0.8646410521829142</v>
          </cell>
        </row>
        <row r="335">
          <cell r="B335" t="str">
            <v>96-97</v>
          </cell>
          <cell r="C335">
            <v>193</v>
          </cell>
          <cell r="D335">
            <v>580</v>
          </cell>
          <cell r="E335">
            <v>869.75</v>
          </cell>
          <cell r="F335">
            <v>149.95689655172413</v>
          </cell>
          <cell r="G335">
            <v>5.25</v>
          </cell>
          <cell r="H335">
            <v>0.60362173038229372</v>
          </cell>
        </row>
        <row r="336">
          <cell r="B336" t="str">
            <v>97-98</v>
          </cell>
          <cell r="C336">
            <v>193</v>
          </cell>
          <cell r="D336">
            <v>580</v>
          </cell>
          <cell r="E336">
            <v>681.28499999999997</v>
          </cell>
          <cell r="F336">
            <v>117.46293103448276</v>
          </cell>
          <cell r="G336">
            <v>5.7904999999999998</v>
          </cell>
          <cell r="H336">
            <v>0.84993798483747618</v>
          </cell>
        </row>
        <row r="337">
          <cell r="B337" t="str">
            <v>98-99</v>
          </cell>
          <cell r="C337">
            <v>193</v>
          </cell>
          <cell r="D337">
            <v>650</v>
          </cell>
          <cell r="E337">
            <v>743.19999999999993</v>
          </cell>
          <cell r="F337">
            <v>114.33846153846154</v>
          </cell>
          <cell r="G337">
            <v>6.6</v>
          </cell>
          <cell r="H337">
            <v>0.88805166846071049</v>
          </cell>
        </row>
        <row r="338">
          <cell r="B338" t="str">
            <v>99-00</v>
          </cell>
          <cell r="C338">
            <v>193</v>
          </cell>
          <cell r="D338">
            <v>650</v>
          </cell>
          <cell r="E338">
            <v>592.75</v>
          </cell>
          <cell r="F338">
            <v>91.192307692307693</v>
          </cell>
          <cell r="G338">
            <v>6</v>
          </cell>
          <cell r="H338">
            <v>1.0122311261071277</v>
          </cell>
        </row>
        <row r="339">
          <cell r="B339" t="str">
            <v>00-01</v>
          </cell>
          <cell r="C339">
            <v>193</v>
          </cell>
          <cell r="D339">
            <v>600</v>
          </cell>
          <cell r="E339">
            <v>213.72</v>
          </cell>
          <cell r="F339">
            <v>35.619999999999997</v>
          </cell>
          <cell r="G339">
            <v>4.33</v>
          </cell>
          <cell r="H339">
            <v>2.0299999999999998</v>
          </cell>
        </row>
        <row r="340">
          <cell r="A340" t="str">
            <v>Average last 5 years</v>
          </cell>
          <cell r="D340">
            <v>598</v>
          </cell>
          <cell r="E340">
            <v>741.62699999999995</v>
          </cell>
          <cell r="F340">
            <v>125.57691181622542</v>
          </cell>
          <cell r="G340">
            <v>6.1481000000000012</v>
          </cell>
          <cell r="H340">
            <v>0.84369671239410449</v>
          </cell>
          <cell r="I340">
            <v>0</v>
          </cell>
          <cell r="J340">
            <v>0</v>
          </cell>
          <cell r="K340">
            <v>0</v>
          </cell>
          <cell r="L340">
            <v>0</v>
          </cell>
          <cell r="M340">
            <v>0</v>
          </cell>
          <cell r="N340">
            <v>0</v>
          </cell>
          <cell r="O340">
            <v>0</v>
          </cell>
          <cell r="P340">
            <v>0</v>
          </cell>
          <cell r="Q340">
            <v>0</v>
          </cell>
        </row>
        <row r="341">
          <cell r="A341" t="str">
            <v>PENCH</v>
          </cell>
          <cell r="B341" t="str">
            <v>88-89</v>
          </cell>
          <cell r="C341">
            <v>160</v>
          </cell>
          <cell r="D341">
            <v>240</v>
          </cell>
          <cell r="E341">
            <v>248</v>
          </cell>
          <cell r="F341">
            <v>103.33333333333333</v>
          </cell>
          <cell r="G341" t="str">
            <v/>
          </cell>
          <cell r="H341">
            <v>0</v>
          </cell>
          <cell r="I341" t="str">
            <v/>
          </cell>
          <cell r="J341" t="str">
            <v/>
          </cell>
          <cell r="K341" t="str">
            <v/>
          </cell>
          <cell r="L341" t="str">
            <v/>
          </cell>
          <cell r="M341" t="str">
            <v/>
          </cell>
          <cell r="N341" t="str">
            <v/>
          </cell>
          <cell r="O341" t="str">
            <v/>
          </cell>
          <cell r="P341" t="str">
            <v/>
          </cell>
          <cell r="Q341" t="str">
            <v/>
          </cell>
        </row>
        <row r="342">
          <cell r="B342" t="str">
            <v>89-90</v>
          </cell>
          <cell r="C342">
            <v>160</v>
          </cell>
          <cell r="D342">
            <v>240</v>
          </cell>
          <cell r="E342">
            <v>212.32</v>
          </cell>
          <cell r="F342">
            <v>88.46</v>
          </cell>
          <cell r="G342">
            <v>0.2</v>
          </cell>
          <cell r="H342">
            <v>0.08</v>
          </cell>
          <cell r="I342">
            <v>160</v>
          </cell>
          <cell r="J342">
            <v>306</v>
          </cell>
          <cell r="M342">
            <v>464.6</v>
          </cell>
          <cell r="N342">
            <v>478.73</v>
          </cell>
          <cell r="O342" t="str">
            <v>13.09.89</v>
          </cell>
          <cell r="P342">
            <v>463.3</v>
          </cell>
          <cell r="Q342" t="str">
            <v>28.06.89</v>
          </cell>
        </row>
        <row r="343">
          <cell r="B343" t="str">
            <v>90-91</v>
          </cell>
          <cell r="C343">
            <v>160</v>
          </cell>
          <cell r="D343">
            <v>390</v>
          </cell>
          <cell r="E343">
            <v>340.8</v>
          </cell>
          <cell r="F343">
            <v>87.384615384615387</v>
          </cell>
          <cell r="G343">
            <v>0.2</v>
          </cell>
          <cell r="H343">
            <v>5.8685446009389672E-2</v>
          </cell>
          <cell r="I343">
            <v>160</v>
          </cell>
          <cell r="J343">
            <v>1432</v>
          </cell>
          <cell r="K343">
            <v>984.66</v>
          </cell>
          <cell r="L343">
            <v>984.66</v>
          </cell>
          <cell r="M343">
            <v>477.76</v>
          </cell>
          <cell r="N343">
            <v>488.35</v>
          </cell>
          <cell r="O343" t="str">
            <v>13.10.90</v>
          </cell>
          <cell r="P343">
            <v>462.1</v>
          </cell>
          <cell r="Q343" t="str">
            <v>01.06.90</v>
          </cell>
        </row>
        <row r="344">
          <cell r="B344" t="str">
            <v>91-92</v>
          </cell>
          <cell r="C344">
            <v>160</v>
          </cell>
          <cell r="D344">
            <v>390</v>
          </cell>
          <cell r="E344">
            <v>286.27999999999997</v>
          </cell>
          <cell r="F344">
            <v>73.405128205128193</v>
          </cell>
          <cell r="G344">
            <v>0.2</v>
          </cell>
          <cell r="H344">
            <v>6.9861673885706313E-2</v>
          </cell>
          <cell r="I344">
            <v>150</v>
          </cell>
          <cell r="J344">
            <v>678</v>
          </cell>
          <cell r="K344">
            <v>874.4</v>
          </cell>
          <cell r="L344">
            <v>874.4</v>
          </cell>
          <cell r="M344">
            <v>464.42</v>
          </cell>
          <cell r="N344">
            <v>484.14</v>
          </cell>
          <cell r="O344" t="str">
            <v>14.09.91</v>
          </cell>
          <cell r="P344">
            <v>464.51</v>
          </cell>
          <cell r="Q344" t="str">
            <v>31.03.92</v>
          </cell>
        </row>
        <row r="345">
          <cell r="B345" t="str">
            <v>92-93</v>
          </cell>
          <cell r="C345">
            <v>160</v>
          </cell>
          <cell r="D345">
            <v>320</v>
          </cell>
          <cell r="E345">
            <v>273.24</v>
          </cell>
          <cell r="F345">
            <v>85.387500000000003</v>
          </cell>
          <cell r="G345">
            <v>0.3</v>
          </cell>
          <cell r="H345">
            <v>0.10979358805445762</v>
          </cell>
          <cell r="I345">
            <v>160</v>
          </cell>
          <cell r="J345">
            <v>1056</v>
          </cell>
          <cell r="K345">
            <v>659.9</v>
          </cell>
          <cell r="L345">
            <v>659.9</v>
          </cell>
          <cell r="M345">
            <v>474.9</v>
          </cell>
          <cell r="N345">
            <v>487.91</v>
          </cell>
          <cell r="O345" t="str">
            <v>15.09.92</v>
          </cell>
          <cell r="P345">
            <v>453.92</v>
          </cell>
          <cell r="Q345" t="str">
            <v>19.06.92</v>
          </cell>
        </row>
        <row r="346">
          <cell r="B346" t="str">
            <v>93-94</v>
          </cell>
          <cell r="C346">
            <v>160</v>
          </cell>
          <cell r="D346">
            <v>390</v>
          </cell>
          <cell r="E346">
            <v>400.93799999999999</v>
          </cell>
          <cell r="F346">
            <v>102.80461538461537</v>
          </cell>
          <cell r="G346">
            <v>0.5</v>
          </cell>
          <cell r="H346">
            <v>0.12470756076999437</v>
          </cell>
          <cell r="I346">
            <v>82</v>
          </cell>
          <cell r="J346">
            <v>1993</v>
          </cell>
          <cell r="K346">
            <v>1096.8499999999999</v>
          </cell>
          <cell r="L346">
            <v>1096.8499999999999</v>
          </cell>
          <cell r="M346">
            <v>483.64</v>
          </cell>
          <cell r="N346">
            <v>490.18</v>
          </cell>
          <cell r="O346" t="str">
            <v>27.09.94</v>
          </cell>
          <cell r="P346">
            <v>468.34</v>
          </cell>
          <cell r="Q346" t="str">
            <v>15.06.93</v>
          </cell>
        </row>
        <row r="347">
          <cell r="B347" t="str">
            <v>94-95</v>
          </cell>
          <cell r="C347">
            <v>160</v>
          </cell>
          <cell r="D347">
            <v>450</v>
          </cell>
          <cell r="E347">
            <v>609.79999999999995</v>
          </cell>
          <cell r="F347">
            <v>135.51111111111109</v>
          </cell>
          <cell r="G347">
            <v>1.6766179999999999</v>
          </cell>
          <cell r="H347">
            <v>0.27494555591997377</v>
          </cell>
          <cell r="I347">
            <v>160</v>
          </cell>
          <cell r="J347">
            <v>3286</v>
          </cell>
          <cell r="K347">
            <v>1773.508</v>
          </cell>
          <cell r="L347">
            <v>1773.508</v>
          </cell>
          <cell r="M347">
            <v>476.6</v>
          </cell>
          <cell r="N347">
            <v>490.43</v>
          </cell>
          <cell r="O347" t="str">
            <v>06.09.94</v>
          </cell>
          <cell r="P347">
            <v>474.65</v>
          </cell>
          <cell r="Q347" t="str">
            <v>30.06.94</v>
          </cell>
        </row>
        <row r="348">
          <cell r="B348" t="str">
            <v>95-96</v>
          </cell>
          <cell r="C348">
            <v>160</v>
          </cell>
          <cell r="D348">
            <v>450</v>
          </cell>
          <cell r="E348">
            <v>409.3</v>
          </cell>
          <cell r="F348">
            <v>90.955555555555549</v>
          </cell>
          <cell r="G348">
            <v>1.2</v>
          </cell>
          <cell r="H348">
            <v>0.29318348399706817</v>
          </cell>
          <cell r="I348">
            <v>160</v>
          </cell>
          <cell r="J348">
            <v>1304.69</v>
          </cell>
          <cell r="K348">
            <v>1237.548</v>
          </cell>
          <cell r="L348">
            <v>1237.548</v>
          </cell>
          <cell r="M348">
            <v>472.9</v>
          </cell>
          <cell r="N348">
            <v>486</v>
          </cell>
          <cell r="O348" t="str">
            <v>15.09.95</v>
          </cell>
          <cell r="P348">
            <v>468.55</v>
          </cell>
          <cell r="Q348" t="str">
            <v>30.06.95</v>
          </cell>
        </row>
        <row r="349">
          <cell r="B349" t="str">
            <v>96-97</v>
          </cell>
          <cell r="C349">
            <v>160</v>
          </cell>
          <cell r="D349">
            <v>525</v>
          </cell>
          <cell r="E349">
            <v>292.8</v>
          </cell>
          <cell r="F349">
            <v>55.771428571428572</v>
          </cell>
          <cell r="G349">
            <v>1</v>
          </cell>
          <cell r="H349">
            <v>0.34153005464480873</v>
          </cell>
          <cell r="I349">
            <v>160</v>
          </cell>
          <cell r="J349">
            <v>794.8</v>
          </cell>
          <cell r="M349">
            <v>467.3</v>
          </cell>
          <cell r="N349">
            <v>483.05</v>
          </cell>
          <cell r="O349" t="str">
            <v>30.09.96</v>
          </cell>
          <cell r="P349">
            <v>463.6</v>
          </cell>
          <cell r="Q349" t="str">
            <v>15.06.96</v>
          </cell>
        </row>
        <row r="350">
          <cell r="B350" t="str">
            <v>97-98</v>
          </cell>
          <cell r="C350">
            <v>160</v>
          </cell>
          <cell r="D350">
            <v>525</v>
          </cell>
          <cell r="E350">
            <v>474.97</v>
          </cell>
          <cell r="F350">
            <v>90.470476190476191</v>
          </cell>
          <cell r="G350">
            <v>1.032</v>
          </cell>
          <cell r="H350">
            <v>0.21727688064509337</v>
          </cell>
          <cell r="I350">
            <v>160</v>
          </cell>
          <cell r="J350">
            <v>3261.21</v>
          </cell>
          <cell r="K350">
            <v>911.9</v>
          </cell>
          <cell r="M350">
            <v>486.66</v>
          </cell>
          <cell r="N350">
            <v>490.13</v>
          </cell>
          <cell r="O350" t="str">
            <v>31.12.97</v>
          </cell>
          <cell r="P350">
            <v>462.88</v>
          </cell>
          <cell r="Q350" t="str">
            <v>01.07.97</v>
          </cell>
        </row>
        <row r="351">
          <cell r="B351" t="str">
            <v>98-99</v>
          </cell>
          <cell r="C351">
            <v>160</v>
          </cell>
          <cell r="D351">
            <v>525</v>
          </cell>
          <cell r="E351">
            <v>561.1</v>
          </cell>
          <cell r="F351">
            <v>106.87619047619047</v>
          </cell>
          <cell r="G351">
            <v>1.1000000000000001</v>
          </cell>
          <cell r="H351">
            <v>0.19604348600962396</v>
          </cell>
          <cell r="I351">
            <v>160</v>
          </cell>
          <cell r="J351">
            <v>1358.9</v>
          </cell>
          <cell r="K351">
            <v>911.9</v>
          </cell>
          <cell r="M351">
            <v>481.29</v>
          </cell>
          <cell r="N351">
            <v>490</v>
          </cell>
          <cell r="O351" t="str">
            <v>11.11.98</v>
          </cell>
          <cell r="P351">
            <v>477.5</v>
          </cell>
          <cell r="Q351" t="str">
            <v>27.06.98</v>
          </cell>
        </row>
        <row r="352">
          <cell r="B352" t="str">
            <v>99-00</v>
          </cell>
          <cell r="C352">
            <v>160</v>
          </cell>
          <cell r="D352">
            <v>525</v>
          </cell>
          <cell r="E352">
            <v>560.5</v>
          </cell>
          <cell r="F352">
            <v>106.8</v>
          </cell>
          <cell r="G352">
            <v>2.1</v>
          </cell>
          <cell r="H352">
            <v>0.37466547725245319</v>
          </cell>
          <cell r="I352">
            <v>160</v>
          </cell>
          <cell r="J352">
            <v>2994</v>
          </cell>
          <cell r="K352">
            <v>1635.48</v>
          </cell>
          <cell r="M352">
            <v>478.86</v>
          </cell>
          <cell r="N352">
            <v>490.08</v>
          </cell>
          <cell r="P352">
            <v>476.93</v>
          </cell>
        </row>
        <row r="353">
          <cell r="B353" t="str">
            <v>00-01</v>
          </cell>
          <cell r="C353">
            <v>160</v>
          </cell>
          <cell r="D353">
            <v>550</v>
          </cell>
          <cell r="E353">
            <v>284.22000000000003</v>
          </cell>
          <cell r="F353">
            <v>51.68</v>
          </cell>
          <cell r="G353">
            <v>0.73</v>
          </cell>
          <cell r="H353">
            <v>0.26</v>
          </cell>
          <cell r="I353">
            <v>164</v>
          </cell>
          <cell r="M353">
            <v>463.46</v>
          </cell>
        </row>
        <row r="354">
          <cell r="A354" t="str">
            <v>Average last 5 years</v>
          </cell>
          <cell r="D354">
            <v>510</v>
          </cell>
          <cell r="E354">
            <v>459.73400000000004</v>
          </cell>
          <cell r="F354">
            <v>90.174730158730156</v>
          </cell>
          <cell r="G354">
            <v>1.4324000000000001</v>
          </cell>
          <cell r="H354">
            <v>0.2845398765098095</v>
          </cell>
          <cell r="I354">
            <v>160</v>
          </cell>
          <cell r="J354">
            <v>1942.72</v>
          </cell>
          <cell r="K354">
            <v>939.36559999999986</v>
          </cell>
          <cell r="L354">
            <v>247.50960000000001</v>
          </cell>
          <cell r="M354">
            <v>477.40200000000004</v>
          </cell>
          <cell r="N354">
            <v>487.92200000000003</v>
          </cell>
          <cell r="O354">
            <v>0</v>
          </cell>
          <cell r="P354">
            <v>469.43600000000004</v>
          </cell>
          <cell r="Q354">
            <v>0</v>
          </cell>
        </row>
        <row r="355">
          <cell r="A355" t="str">
            <v>STATE  LOAD  DESPATCH  CENTRE  M.P.E.B.  JABALPUR</v>
          </cell>
        </row>
        <row r="356">
          <cell r="A356" t="str">
            <v>OTHER HYDEL</v>
          </cell>
        </row>
        <row r="357">
          <cell r="A357" t="str">
            <v>STATION NAME</v>
          </cell>
          <cell r="B357" t="str">
            <v>YEAR</v>
          </cell>
          <cell r="C357" t="str">
            <v>CAPACITY</v>
          </cell>
          <cell r="D357" t="str">
            <v>TARGET</v>
          </cell>
          <cell r="E357" t="str">
            <v>ACTUAL GENE.</v>
          </cell>
          <cell r="F357" t="str">
            <v>ACHIEVE-MENT</v>
          </cell>
          <cell r="G357" t="str">
            <v>AUXILIARY CONSUMPTION</v>
          </cell>
          <cell r="I357" t="str">
            <v>MAXIMUM DEMAND</v>
          </cell>
          <cell r="J357" t="str">
            <v>WATER INFLOW</v>
          </cell>
          <cell r="K357" t="str">
            <v>WATER CONSUMED</v>
          </cell>
          <cell r="L357" t="str">
            <v>WATER CONSUMED</v>
          </cell>
          <cell r="M357" t="str">
            <v>LEVEL AT THE END</v>
          </cell>
          <cell r="N357" t="str">
            <v>MAXIMUM LEVEL</v>
          </cell>
          <cell r="P357" t="str">
            <v>MINIMUM LEVEL</v>
          </cell>
        </row>
        <row r="358">
          <cell r="C358" t="str">
            <v>MW</v>
          </cell>
          <cell r="D358" t="str">
            <v>MKwh</v>
          </cell>
          <cell r="E358" t="str">
            <v>MKwh</v>
          </cell>
          <cell r="F358" t="str">
            <v>%</v>
          </cell>
          <cell r="G358" t="str">
            <v>MKwh</v>
          </cell>
          <cell r="H358" t="str">
            <v>%</v>
          </cell>
          <cell r="I358" t="str">
            <v>MW</v>
          </cell>
          <cell r="J358" t="str">
            <v>MAFT</v>
          </cell>
          <cell r="K358" t="str">
            <v>MCM</v>
          </cell>
          <cell r="L358" t="str">
            <v>MCM</v>
          </cell>
          <cell r="M358" t="str">
            <v>FT / M</v>
          </cell>
          <cell r="N358" t="str">
            <v>FT / M</v>
          </cell>
          <cell r="O358" t="str">
            <v>DATE</v>
          </cell>
          <cell r="P358" t="str">
            <v>FT / M</v>
          </cell>
          <cell r="Q358" t="str">
            <v>DATE</v>
          </cell>
        </row>
        <row r="359">
          <cell r="A359" t="str">
            <v>BARGI</v>
          </cell>
          <cell r="B359" t="str">
            <v>88-89</v>
          </cell>
          <cell r="C359">
            <v>90</v>
          </cell>
          <cell r="D359">
            <v>100</v>
          </cell>
          <cell r="E359">
            <v>142</v>
          </cell>
          <cell r="F359">
            <v>142</v>
          </cell>
          <cell r="G359" t="str">
            <v/>
          </cell>
          <cell r="H359">
            <v>0</v>
          </cell>
          <cell r="I359" t="str">
            <v/>
          </cell>
          <cell r="J359" t="str">
            <v/>
          </cell>
          <cell r="K359" t="str">
            <v/>
          </cell>
          <cell r="L359" t="str">
            <v/>
          </cell>
          <cell r="M359" t="str">
            <v/>
          </cell>
          <cell r="N359" t="str">
            <v/>
          </cell>
          <cell r="O359" t="str">
            <v/>
          </cell>
          <cell r="P359" t="str">
            <v/>
          </cell>
          <cell r="Q359" t="str">
            <v/>
          </cell>
        </row>
        <row r="360">
          <cell r="B360" t="str">
            <v>89-90</v>
          </cell>
          <cell r="C360">
            <v>90</v>
          </cell>
          <cell r="D360">
            <v>140</v>
          </cell>
          <cell r="E360">
            <v>277.95</v>
          </cell>
          <cell r="F360">
            <v>198.54</v>
          </cell>
          <cell r="G360">
            <v>0.1</v>
          </cell>
          <cell r="H360">
            <v>0.04</v>
          </cell>
          <cell r="I360">
            <v>91</v>
          </cell>
          <cell r="M360">
            <v>410.2</v>
          </cell>
          <cell r="N360">
            <v>418.7</v>
          </cell>
          <cell r="O360" t="str">
            <v>30.09.89</v>
          </cell>
          <cell r="P360">
            <v>403.9</v>
          </cell>
          <cell r="Q360" t="str">
            <v>22.06.89</v>
          </cell>
        </row>
        <row r="361">
          <cell r="B361" t="str">
            <v>90-91</v>
          </cell>
          <cell r="C361">
            <v>90</v>
          </cell>
          <cell r="D361">
            <v>200</v>
          </cell>
          <cell r="E361">
            <v>480.44</v>
          </cell>
          <cell r="F361">
            <v>240.22</v>
          </cell>
          <cell r="G361">
            <v>0.1</v>
          </cell>
          <cell r="H361">
            <v>2.0814253600865872E-2</v>
          </cell>
          <cell r="I361">
            <v>92</v>
          </cell>
          <cell r="K361">
            <v>4279.8900000000003</v>
          </cell>
          <cell r="L361">
            <v>4279.8900000000003</v>
          </cell>
          <cell r="M361">
            <v>416.6</v>
          </cell>
          <cell r="N361">
            <v>422.76</v>
          </cell>
          <cell r="O361" t="str">
            <v>08.10.90</v>
          </cell>
          <cell r="P361">
            <v>406.65</v>
          </cell>
          <cell r="Q361" t="str">
            <v>19.06.90</v>
          </cell>
        </row>
        <row r="362">
          <cell r="B362" t="str">
            <v>91-92</v>
          </cell>
          <cell r="C362">
            <v>90</v>
          </cell>
          <cell r="D362">
            <v>250</v>
          </cell>
          <cell r="E362">
            <v>520.04999999999995</v>
          </cell>
          <cell r="F362">
            <v>208.01999999999998</v>
          </cell>
          <cell r="G362">
            <v>0.1</v>
          </cell>
          <cell r="H362">
            <v>1.9228920296125374E-2</v>
          </cell>
          <cell r="I362">
            <v>94</v>
          </cell>
          <cell r="K362">
            <v>4609.5</v>
          </cell>
          <cell r="L362">
            <v>4609.5</v>
          </cell>
          <cell r="M362">
            <v>409.05</v>
          </cell>
          <cell r="N362">
            <v>421.6</v>
          </cell>
          <cell r="O362" t="str">
            <v>29.08.91</v>
          </cell>
          <cell r="P362">
            <v>408.6</v>
          </cell>
          <cell r="Q362" t="str">
            <v>15.07.91</v>
          </cell>
        </row>
        <row r="363">
          <cell r="B363" t="str">
            <v>92-93</v>
          </cell>
          <cell r="C363">
            <v>90</v>
          </cell>
          <cell r="D363">
            <v>400</v>
          </cell>
          <cell r="E363">
            <v>368.81</v>
          </cell>
          <cell r="F363">
            <v>92.202500000000001</v>
          </cell>
          <cell r="G363">
            <v>0.1</v>
          </cell>
          <cell r="H363">
            <v>2.7114232260513543E-2</v>
          </cell>
          <cell r="I363">
            <v>96</v>
          </cell>
          <cell r="K363">
            <v>3105.7</v>
          </cell>
          <cell r="L363">
            <v>3105.7</v>
          </cell>
          <cell r="M363">
            <v>414.4</v>
          </cell>
          <cell r="N363">
            <v>422.75</v>
          </cell>
          <cell r="O363" t="str">
            <v>11.09.92</v>
          </cell>
          <cell r="P363">
            <v>404.6</v>
          </cell>
          <cell r="Q363" t="str">
            <v>13.07.92</v>
          </cell>
        </row>
        <row r="364">
          <cell r="B364" t="str">
            <v>93-94</v>
          </cell>
          <cell r="C364">
            <v>90</v>
          </cell>
          <cell r="D364">
            <v>520</v>
          </cell>
          <cell r="E364">
            <v>539.36582999999996</v>
          </cell>
          <cell r="F364">
            <v>103.72419807692307</v>
          </cell>
          <cell r="G364">
            <v>0.1</v>
          </cell>
          <cell r="H364">
            <v>1.8540292031477043E-2</v>
          </cell>
          <cell r="I364">
            <v>90</v>
          </cell>
          <cell r="K364">
            <v>4484.13</v>
          </cell>
          <cell r="L364">
            <v>4484.13</v>
          </cell>
          <cell r="M364">
            <v>413.55</v>
          </cell>
          <cell r="N364">
            <v>422.45</v>
          </cell>
          <cell r="O364" t="str">
            <v>16.10.94</v>
          </cell>
          <cell r="P364">
            <v>408.9</v>
          </cell>
          <cell r="Q364" t="str">
            <v>08.07.94</v>
          </cell>
        </row>
        <row r="365">
          <cell r="B365" t="str">
            <v>94-95</v>
          </cell>
          <cell r="C365">
            <v>90</v>
          </cell>
          <cell r="D365">
            <v>470</v>
          </cell>
          <cell r="E365">
            <v>533.1</v>
          </cell>
          <cell r="F365">
            <v>113.42553191489361</v>
          </cell>
          <cell r="G365">
            <v>0.1</v>
          </cell>
          <cell r="H365">
            <v>1.8758206715438003E-2</v>
          </cell>
          <cell r="I365">
            <v>90</v>
          </cell>
          <cell r="J365">
            <v>22742</v>
          </cell>
          <cell r="K365">
            <v>4573</v>
          </cell>
          <cell r="L365">
            <v>4573</v>
          </cell>
          <cell r="M365">
            <v>415.6</v>
          </cell>
          <cell r="N365">
            <v>422.75</v>
          </cell>
          <cell r="O365" t="str">
            <v>01.10.94</v>
          </cell>
          <cell r="P365">
            <v>405.9</v>
          </cell>
          <cell r="Q365" t="str">
            <v>19.06.94</v>
          </cell>
        </row>
        <row r="366">
          <cell r="B366" t="str">
            <v>95-96</v>
          </cell>
          <cell r="C366">
            <v>90</v>
          </cell>
          <cell r="D366">
            <v>540</v>
          </cell>
          <cell r="E366">
            <v>561.9</v>
          </cell>
          <cell r="F366">
            <v>104.05555555555556</v>
          </cell>
          <cell r="G366">
            <v>0.1</v>
          </cell>
          <cell r="H366">
            <v>1.7796760989499911E-2</v>
          </cell>
          <cell r="I366">
            <v>90</v>
          </cell>
          <cell r="J366">
            <v>9012</v>
          </cell>
          <cell r="K366">
            <v>4894</v>
          </cell>
          <cell r="L366">
            <v>4894</v>
          </cell>
          <cell r="M366">
            <v>411.2</v>
          </cell>
          <cell r="N366">
            <v>422.45</v>
          </cell>
          <cell r="O366" t="str">
            <v>16.09.95</v>
          </cell>
          <cell r="P366">
            <v>409.35</v>
          </cell>
          <cell r="Q366" t="str">
            <v>06.07.95</v>
          </cell>
        </row>
        <row r="367">
          <cell r="B367" t="str">
            <v>96-97</v>
          </cell>
          <cell r="C367">
            <v>90</v>
          </cell>
          <cell r="D367">
            <v>540</v>
          </cell>
          <cell r="E367">
            <v>486.9</v>
          </cell>
          <cell r="F367">
            <v>90.166666666666671</v>
          </cell>
          <cell r="G367">
            <v>0.1</v>
          </cell>
          <cell r="H367">
            <v>2.0538098172109262E-2</v>
          </cell>
          <cell r="I367">
            <v>90</v>
          </cell>
          <cell r="J367">
            <v>18701</v>
          </cell>
          <cell r="M367">
            <v>411.35</v>
          </cell>
          <cell r="N367">
            <v>422.1</v>
          </cell>
          <cell r="O367" t="str">
            <v>20.09.96</v>
          </cell>
          <cell r="P367">
            <v>405.05</v>
          </cell>
          <cell r="Q367" t="str">
            <v>14.07.96</v>
          </cell>
        </row>
        <row r="368">
          <cell r="B368" t="str">
            <v>97-98</v>
          </cell>
          <cell r="C368">
            <v>90</v>
          </cell>
          <cell r="D368">
            <v>540</v>
          </cell>
          <cell r="E368">
            <v>567.63</v>
          </cell>
          <cell r="F368">
            <v>105.11666666666666</v>
          </cell>
          <cell r="G368">
            <v>0.11</v>
          </cell>
          <cell r="H368">
            <v>1.9378820710674208E-2</v>
          </cell>
          <cell r="I368">
            <v>90</v>
          </cell>
          <cell r="J368">
            <v>9016.1</v>
          </cell>
          <cell r="K368">
            <v>4491</v>
          </cell>
          <cell r="M368">
            <v>416.75</v>
          </cell>
          <cell r="N368">
            <v>422.75</v>
          </cell>
          <cell r="O368" t="str">
            <v>17.09.97</v>
          </cell>
          <cell r="P368">
            <v>404.75</v>
          </cell>
          <cell r="Q368" t="str">
            <v>27.06.97</v>
          </cell>
        </row>
        <row r="369">
          <cell r="B369" t="str">
            <v>98-99</v>
          </cell>
          <cell r="C369">
            <v>90</v>
          </cell>
          <cell r="D369">
            <v>550</v>
          </cell>
          <cell r="E369">
            <v>652.70000000000005</v>
          </cell>
          <cell r="F369">
            <v>118.67272727272729</v>
          </cell>
          <cell r="G369">
            <v>0.1</v>
          </cell>
          <cell r="H369">
            <v>1.5320974413972727E-2</v>
          </cell>
          <cell r="I369">
            <v>90</v>
          </cell>
          <cell r="J369">
            <v>0</v>
          </cell>
          <cell r="K369" t="str">
            <v/>
          </cell>
          <cell r="L369" t="str">
            <v/>
          </cell>
          <cell r="M369">
            <v>410.45</v>
          </cell>
          <cell r="N369">
            <v>422.76</v>
          </cell>
          <cell r="O369" t="str">
            <v>19.09.98</v>
          </cell>
          <cell r="P369">
            <v>407.5</v>
          </cell>
          <cell r="Q369" t="str">
            <v>11.06.98</v>
          </cell>
        </row>
        <row r="370">
          <cell r="B370" t="str">
            <v>99-00</v>
          </cell>
          <cell r="C370">
            <v>90</v>
          </cell>
          <cell r="D370">
            <v>550</v>
          </cell>
          <cell r="E370">
            <v>480.3</v>
          </cell>
          <cell r="F370">
            <v>87.3</v>
          </cell>
          <cell r="G370">
            <v>0.6</v>
          </cell>
          <cell r="H370">
            <v>0.12492192379762648</v>
          </cell>
          <cell r="I370">
            <v>90</v>
          </cell>
          <cell r="J370">
            <v>22028.13</v>
          </cell>
          <cell r="K370">
            <v>4179.07</v>
          </cell>
          <cell r="M370">
            <v>411.05</v>
          </cell>
          <cell r="N370">
            <v>423.55</v>
          </cell>
          <cell r="P370">
            <v>406.9</v>
          </cell>
        </row>
        <row r="371">
          <cell r="B371" t="str">
            <v>00-01</v>
          </cell>
          <cell r="C371">
            <v>90</v>
          </cell>
          <cell r="D371">
            <v>550</v>
          </cell>
          <cell r="E371">
            <v>363.84</v>
          </cell>
          <cell r="F371">
            <v>66.150000000000006</v>
          </cell>
          <cell r="G371">
            <v>0.61</v>
          </cell>
          <cell r="H371">
            <v>0.16765611257695692</v>
          </cell>
          <cell r="I371">
            <v>90</v>
          </cell>
          <cell r="M371">
            <v>410</v>
          </cell>
        </row>
        <row r="372">
          <cell r="A372" t="str">
            <v>Average last 5 years</v>
          </cell>
          <cell r="D372">
            <v>544</v>
          </cell>
          <cell r="E372">
            <v>549.88600000000008</v>
          </cell>
          <cell r="F372">
            <v>101.06232323232324</v>
          </cell>
          <cell r="G372">
            <v>0.20200000000000001</v>
          </cell>
          <cell r="H372">
            <v>3.9591315616776521E-2</v>
          </cell>
          <cell r="I372">
            <v>90</v>
          </cell>
          <cell r="J372">
            <v>11751.446</v>
          </cell>
          <cell r="K372">
            <v>2712.8139999999999</v>
          </cell>
          <cell r="L372">
            <v>978.8</v>
          </cell>
          <cell r="M372">
            <v>412.16</v>
          </cell>
          <cell r="N372">
            <v>422.56200000000007</v>
          </cell>
          <cell r="O372">
            <v>0</v>
          </cell>
          <cell r="P372">
            <v>406.51</v>
          </cell>
          <cell r="Q372">
            <v>0</v>
          </cell>
        </row>
        <row r="373">
          <cell r="A373" t="str">
            <v>TONS</v>
          </cell>
          <cell r="B373" t="str">
            <v>88-89</v>
          </cell>
        </row>
        <row r="374">
          <cell r="B374" t="str">
            <v>89-90</v>
          </cell>
        </row>
        <row r="375">
          <cell r="B375" t="str">
            <v>90-91</v>
          </cell>
          <cell r="C375">
            <v>0</v>
          </cell>
          <cell r="D375">
            <v>50</v>
          </cell>
          <cell r="E375">
            <v>0</v>
          </cell>
          <cell r="F375">
            <v>0</v>
          </cell>
          <cell r="G375" t="str">
            <v/>
          </cell>
        </row>
        <row r="376">
          <cell r="B376" t="str">
            <v>91-92</v>
          </cell>
          <cell r="C376">
            <v>315</v>
          </cell>
          <cell r="D376">
            <v>761</v>
          </cell>
          <cell r="E376">
            <v>6.59</v>
          </cell>
          <cell r="F376">
            <v>0.86596583442838371</v>
          </cell>
          <cell r="G376" t="str">
            <v/>
          </cell>
        </row>
        <row r="377">
          <cell r="B377" t="str">
            <v>92-93</v>
          </cell>
          <cell r="C377">
            <v>315</v>
          </cell>
          <cell r="D377">
            <v>700</v>
          </cell>
          <cell r="E377">
            <v>322.45</v>
          </cell>
          <cell r="F377">
            <v>46.064285714285717</v>
          </cell>
          <cell r="G377">
            <v>3.1</v>
          </cell>
          <cell r="H377">
            <v>0.96138936269189024</v>
          </cell>
          <cell r="I377">
            <v>315</v>
          </cell>
          <cell r="M377">
            <v>277.8</v>
          </cell>
          <cell r="N377">
            <v>283.2</v>
          </cell>
          <cell r="O377" t="str">
            <v>17.09.92</v>
          </cell>
          <cell r="P377">
            <v>274.3</v>
          </cell>
          <cell r="Q377" t="str">
            <v>28.02.93</v>
          </cell>
        </row>
        <row r="378">
          <cell r="B378" t="str">
            <v>93-94</v>
          </cell>
          <cell r="C378">
            <v>315</v>
          </cell>
          <cell r="D378">
            <v>410</v>
          </cell>
          <cell r="E378">
            <v>300.02724999999998</v>
          </cell>
          <cell r="F378">
            <v>73.177378048780483</v>
          </cell>
          <cell r="G378">
            <v>2.15</v>
          </cell>
          <cell r="H378">
            <v>0.71660157535690516</v>
          </cell>
          <cell r="I378">
            <v>315</v>
          </cell>
          <cell r="M378">
            <v>277.10000000000002</v>
          </cell>
          <cell r="N378">
            <v>280.5</v>
          </cell>
          <cell r="O378" t="str">
            <v>29.09.93</v>
          </cell>
          <cell r="P378">
            <v>275.7</v>
          </cell>
          <cell r="Q378" t="str">
            <v>18.04.93</v>
          </cell>
        </row>
        <row r="379">
          <cell r="B379" t="str">
            <v>94-95</v>
          </cell>
          <cell r="C379">
            <v>315</v>
          </cell>
          <cell r="D379">
            <v>350</v>
          </cell>
          <cell r="E379">
            <v>457</v>
          </cell>
          <cell r="F379">
            <v>130.57142857142858</v>
          </cell>
          <cell r="G379">
            <v>1.2</v>
          </cell>
          <cell r="H379">
            <v>0.26258205689277897</v>
          </cell>
          <cell r="I379">
            <v>315</v>
          </cell>
          <cell r="M379">
            <v>277.10000000000002</v>
          </cell>
          <cell r="N379">
            <v>280.5</v>
          </cell>
          <cell r="O379" t="str">
            <v>21.09.94</v>
          </cell>
          <cell r="P379">
            <v>277.10000000000002</v>
          </cell>
          <cell r="Q379" t="str">
            <v>01.04.94</v>
          </cell>
        </row>
        <row r="380">
          <cell r="B380" t="str">
            <v>95-96</v>
          </cell>
          <cell r="C380">
            <v>315</v>
          </cell>
          <cell r="D380">
            <v>350</v>
          </cell>
          <cell r="E380">
            <v>257.3</v>
          </cell>
          <cell r="F380">
            <v>73.51428571428572</v>
          </cell>
          <cell r="G380">
            <v>1.5</v>
          </cell>
          <cell r="H380">
            <v>0.58297706956859696</v>
          </cell>
          <cell r="I380">
            <v>210</v>
          </cell>
          <cell r="M380">
            <v>277.3</v>
          </cell>
          <cell r="N380">
            <v>280.39999999999998</v>
          </cell>
          <cell r="O380" t="str">
            <v>19.10.95</v>
          </cell>
          <cell r="P380">
            <v>277</v>
          </cell>
          <cell r="Q380" t="str">
            <v>05.07.95</v>
          </cell>
        </row>
        <row r="381">
          <cell r="B381" t="str">
            <v>96-97</v>
          </cell>
          <cell r="C381">
            <v>315</v>
          </cell>
          <cell r="D381">
            <v>350</v>
          </cell>
          <cell r="E381">
            <v>324.3</v>
          </cell>
          <cell r="F381">
            <v>92.657142857142858</v>
          </cell>
          <cell r="G381">
            <v>1.3</v>
          </cell>
          <cell r="H381">
            <v>0.40086339808818994</v>
          </cell>
          <cell r="I381">
            <v>315</v>
          </cell>
          <cell r="J381">
            <v>721.2</v>
          </cell>
          <cell r="M381">
            <v>277.2</v>
          </cell>
          <cell r="N381">
            <v>280.39999999999998</v>
          </cell>
          <cell r="O381" t="str">
            <v>14.09.96</v>
          </cell>
          <cell r="P381">
            <v>277</v>
          </cell>
          <cell r="Q381" t="str">
            <v>10.06.96</v>
          </cell>
        </row>
        <row r="382">
          <cell r="B382" t="str">
            <v>97-98</v>
          </cell>
          <cell r="C382">
            <v>315</v>
          </cell>
          <cell r="D382">
            <v>350</v>
          </cell>
          <cell r="E382">
            <v>501.98</v>
          </cell>
          <cell r="F382">
            <v>143.42285714285714</v>
          </cell>
          <cell r="G382">
            <v>1.8540000000000001</v>
          </cell>
          <cell r="H382">
            <v>0.36933742380174511</v>
          </cell>
          <cell r="I382">
            <v>315</v>
          </cell>
          <cell r="M382">
            <v>277.2</v>
          </cell>
          <cell r="N382">
            <v>280.60000000000002</v>
          </cell>
          <cell r="O382" t="str">
            <v>02.09.97</v>
          </cell>
          <cell r="P382">
            <v>277.2</v>
          </cell>
          <cell r="Q382" t="str">
            <v>17.02.98</v>
          </cell>
        </row>
        <row r="383">
          <cell r="B383" t="str">
            <v>98-99</v>
          </cell>
          <cell r="C383">
            <v>315</v>
          </cell>
          <cell r="D383">
            <v>350</v>
          </cell>
          <cell r="E383">
            <v>429.3</v>
          </cell>
          <cell r="F383">
            <v>122.65714285714286</v>
          </cell>
          <cell r="G383">
            <v>1.4</v>
          </cell>
          <cell r="H383">
            <v>0.32611227579781038</v>
          </cell>
          <cell r="I383">
            <v>315</v>
          </cell>
          <cell r="J383">
            <v>0</v>
          </cell>
          <cell r="K383">
            <v>0</v>
          </cell>
          <cell r="M383">
            <v>277</v>
          </cell>
          <cell r="N383">
            <v>279.89999999999998</v>
          </cell>
          <cell r="O383" t="str">
            <v>01.11.98</v>
          </cell>
          <cell r="P383">
            <v>277</v>
          </cell>
          <cell r="Q383" t="str">
            <v>20.06.98</v>
          </cell>
        </row>
        <row r="384">
          <cell r="B384" t="str">
            <v>99-00</v>
          </cell>
          <cell r="C384">
            <v>315</v>
          </cell>
          <cell r="D384">
            <v>350</v>
          </cell>
          <cell r="E384">
            <v>570</v>
          </cell>
          <cell r="F384">
            <v>162.85714285714286</v>
          </cell>
          <cell r="G384">
            <v>1.6</v>
          </cell>
          <cell r="H384">
            <v>0.2807017543859649</v>
          </cell>
          <cell r="I384">
            <v>315</v>
          </cell>
          <cell r="M384">
            <v>275</v>
          </cell>
          <cell r="N384">
            <v>406.9</v>
          </cell>
          <cell r="P384">
            <v>280.5</v>
          </cell>
        </row>
        <row r="385">
          <cell r="B385" t="str">
            <v>00-01</v>
          </cell>
          <cell r="C385">
            <v>315</v>
          </cell>
          <cell r="D385">
            <v>425</v>
          </cell>
          <cell r="E385">
            <v>745.37</v>
          </cell>
          <cell r="F385">
            <v>175.38</v>
          </cell>
          <cell r="G385">
            <v>2.7</v>
          </cell>
          <cell r="H385">
            <v>0.36223620483786578</v>
          </cell>
          <cell r="I385">
            <v>315</v>
          </cell>
          <cell r="M385">
            <v>276.3</v>
          </cell>
        </row>
        <row r="386">
          <cell r="A386" t="str">
            <v>Average</v>
          </cell>
          <cell r="D386">
            <v>496.375</v>
          </cell>
          <cell r="E386">
            <v>396.11840625000002</v>
          </cell>
          <cell r="F386">
            <v>105.72345369968683</v>
          </cell>
          <cell r="G386">
            <v>2.1004999999999998</v>
          </cell>
          <cell r="H386">
            <v>0.53285014017771848</v>
          </cell>
          <cell r="I386">
            <v>341.25</v>
          </cell>
          <cell r="J386">
            <v>90.15</v>
          </cell>
          <cell r="K386">
            <v>0</v>
          </cell>
          <cell r="L386">
            <v>0</v>
          </cell>
          <cell r="M386">
            <v>311.50000000000006</v>
          </cell>
          <cell r="N386">
            <v>406.9</v>
          </cell>
          <cell r="O386" t="str">
            <v/>
          </cell>
          <cell r="P386">
            <v>274.3</v>
          </cell>
          <cell r="Q386" t="str">
            <v/>
          </cell>
        </row>
        <row r="387">
          <cell r="A387" t="str">
            <v>BIRSINGHPUR</v>
          </cell>
          <cell r="B387" t="str">
            <v>88-89</v>
          </cell>
        </row>
        <row r="388">
          <cell r="B388" t="str">
            <v>89-90</v>
          </cell>
        </row>
        <row r="389">
          <cell r="B389" t="str">
            <v>90-91</v>
          </cell>
          <cell r="C389">
            <v>0</v>
          </cell>
          <cell r="D389">
            <v>0</v>
          </cell>
          <cell r="E389">
            <v>0</v>
          </cell>
          <cell r="F389" t="str">
            <v/>
          </cell>
          <cell r="I389" t="str">
            <v/>
          </cell>
        </row>
        <row r="390">
          <cell r="B390" t="str">
            <v>91-92</v>
          </cell>
          <cell r="C390">
            <v>0</v>
          </cell>
          <cell r="D390">
            <v>0</v>
          </cell>
          <cell r="E390">
            <v>0</v>
          </cell>
          <cell r="F390" t="str">
            <v/>
          </cell>
          <cell r="I390" t="str">
            <v/>
          </cell>
        </row>
        <row r="391">
          <cell r="B391" t="str">
            <v>92-93</v>
          </cell>
          <cell r="C391">
            <v>20</v>
          </cell>
          <cell r="D391">
            <v>50</v>
          </cell>
          <cell r="E391">
            <v>18.38</v>
          </cell>
          <cell r="F391">
            <v>36.76</v>
          </cell>
          <cell r="G391">
            <v>0.1</v>
          </cell>
          <cell r="H391">
            <v>0.54406964091403698</v>
          </cell>
          <cell r="I391">
            <v>21</v>
          </cell>
          <cell r="M391">
            <v>472.9</v>
          </cell>
          <cell r="N391">
            <v>476.1</v>
          </cell>
          <cell r="O391" t="str">
            <v>15.09.92</v>
          </cell>
          <cell r="P391">
            <v>470.8</v>
          </cell>
          <cell r="Q391" t="str">
            <v>02.08.92</v>
          </cell>
        </row>
        <row r="392">
          <cell r="B392" t="str">
            <v>93-94</v>
          </cell>
          <cell r="C392">
            <v>20</v>
          </cell>
          <cell r="D392">
            <v>50</v>
          </cell>
          <cell r="E392">
            <v>35.423999999999999</v>
          </cell>
          <cell r="F392">
            <v>70.847999999999999</v>
          </cell>
          <cell r="G392">
            <v>0.8</v>
          </cell>
          <cell r="H392">
            <v>2.2583559168925023</v>
          </cell>
          <cell r="I392">
            <v>21</v>
          </cell>
          <cell r="M392">
            <v>475.97</v>
          </cell>
          <cell r="N392">
            <v>477</v>
          </cell>
          <cell r="O392" t="str">
            <v>21.09.93</v>
          </cell>
          <cell r="P392">
            <v>469.1</v>
          </cell>
          <cell r="Q392" t="str">
            <v>01.07.93</v>
          </cell>
        </row>
        <row r="393">
          <cell r="B393" t="str">
            <v>94-95</v>
          </cell>
          <cell r="C393">
            <v>20</v>
          </cell>
          <cell r="D393">
            <v>30</v>
          </cell>
          <cell r="E393">
            <v>60.3</v>
          </cell>
          <cell r="F393">
            <v>201</v>
          </cell>
          <cell r="G393">
            <v>1</v>
          </cell>
          <cell r="H393">
            <v>1.6583747927031509</v>
          </cell>
          <cell r="I393">
            <v>20</v>
          </cell>
          <cell r="J393">
            <v>1985</v>
          </cell>
          <cell r="M393">
            <v>474.7</v>
          </cell>
          <cell r="N393">
            <v>476.82</v>
          </cell>
          <cell r="O393" t="str">
            <v>01.12.94</v>
          </cell>
          <cell r="P393">
            <v>472.62</v>
          </cell>
          <cell r="Q393" t="str">
            <v>20.06.94</v>
          </cell>
        </row>
        <row r="394">
          <cell r="B394" t="str">
            <v>95-96</v>
          </cell>
          <cell r="C394">
            <v>20</v>
          </cell>
          <cell r="D394">
            <v>30</v>
          </cell>
          <cell r="E394">
            <v>43.1</v>
          </cell>
          <cell r="F394">
            <v>143.66666666666666</v>
          </cell>
          <cell r="G394">
            <v>0.9</v>
          </cell>
          <cell r="H394">
            <v>2.0881670533642689</v>
          </cell>
          <cell r="I394">
            <v>20</v>
          </cell>
          <cell r="J394">
            <v>690</v>
          </cell>
          <cell r="M394">
            <v>474.69</v>
          </cell>
          <cell r="N394">
            <v>476.28</v>
          </cell>
          <cell r="O394" t="str">
            <v>29.08.95</v>
          </cell>
          <cell r="P394">
            <v>471.83</v>
          </cell>
          <cell r="Q394" t="str">
            <v>13.07.95</v>
          </cell>
        </row>
        <row r="395">
          <cell r="B395" t="str">
            <v>96-97</v>
          </cell>
          <cell r="C395">
            <v>20</v>
          </cell>
          <cell r="D395">
            <v>30</v>
          </cell>
          <cell r="E395">
            <v>39</v>
          </cell>
          <cell r="F395">
            <v>130</v>
          </cell>
          <cell r="G395">
            <v>0.8</v>
          </cell>
          <cell r="H395">
            <v>2.0512820512820511</v>
          </cell>
          <cell r="I395">
            <v>20</v>
          </cell>
          <cell r="J395" t="str">
            <v/>
          </cell>
          <cell r="M395">
            <v>475.01</v>
          </cell>
          <cell r="N395">
            <v>476.75</v>
          </cell>
          <cell r="O395" t="str">
            <v>18.09.96</v>
          </cell>
          <cell r="P395">
            <v>472.49</v>
          </cell>
          <cell r="Q395" t="str">
            <v>26.06.96</v>
          </cell>
        </row>
        <row r="396">
          <cell r="B396" t="str">
            <v>97-98</v>
          </cell>
          <cell r="C396">
            <v>20</v>
          </cell>
          <cell r="D396">
            <v>30</v>
          </cell>
          <cell r="E396">
            <v>68.23</v>
          </cell>
          <cell r="F396">
            <v>227.43333333333334</v>
          </cell>
          <cell r="G396">
            <v>0.63800000000000001</v>
          </cell>
          <cell r="H396">
            <v>0.93507254873222923</v>
          </cell>
          <cell r="I396">
            <v>20</v>
          </cell>
          <cell r="J396">
            <v>1177.4000000000001</v>
          </cell>
          <cell r="K396">
            <v>608.4</v>
          </cell>
          <cell r="M396">
            <v>475.65</v>
          </cell>
          <cell r="N396">
            <v>476.9</v>
          </cell>
          <cell r="O396" t="str">
            <v>17.09.97</v>
          </cell>
          <cell r="P396">
            <v>472.41</v>
          </cell>
          <cell r="Q396" t="str">
            <v>14.07.97</v>
          </cell>
        </row>
        <row r="397">
          <cell r="B397" t="str">
            <v>98-99</v>
          </cell>
          <cell r="C397">
            <v>20</v>
          </cell>
          <cell r="D397">
            <v>50</v>
          </cell>
          <cell r="E397">
            <v>40.4</v>
          </cell>
          <cell r="F397">
            <v>80.8</v>
          </cell>
          <cell r="G397">
            <v>0.4</v>
          </cell>
          <cell r="H397">
            <v>0.99009900990099009</v>
          </cell>
          <cell r="I397">
            <v>20</v>
          </cell>
          <cell r="J397">
            <v>0</v>
          </cell>
          <cell r="K397">
            <v>608.4</v>
          </cell>
          <cell r="M397">
            <v>474.63</v>
          </cell>
          <cell r="N397">
            <v>476.71</v>
          </cell>
          <cell r="O397" t="str">
            <v>14.09.98</v>
          </cell>
          <cell r="P397">
            <v>473.45</v>
          </cell>
          <cell r="Q397" t="str">
            <v>02.06.98</v>
          </cell>
        </row>
        <row r="398">
          <cell r="B398" t="str">
            <v>99-00</v>
          </cell>
          <cell r="C398">
            <v>20</v>
          </cell>
          <cell r="D398">
            <v>55</v>
          </cell>
          <cell r="E398">
            <v>46.3</v>
          </cell>
          <cell r="F398">
            <v>84.181818181818187</v>
          </cell>
          <cell r="G398">
            <v>0.3</v>
          </cell>
          <cell r="H398">
            <v>0.64794816414686829</v>
          </cell>
          <cell r="I398">
            <v>20</v>
          </cell>
          <cell r="M398">
            <v>475.37</v>
          </cell>
          <cell r="N398">
            <v>476.92</v>
          </cell>
          <cell r="P398">
            <v>472.95</v>
          </cell>
        </row>
        <row r="399">
          <cell r="B399" t="str">
            <v>00-01</v>
          </cell>
          <cell r="C399">
            <v>20</v>
          </cell>
          <cell r="D399">
            <v>50</v>
          </cell>
          <cell r="E399">
            <v>34.71</v>
          </cell>
          <cell r="F399">
            <v>99.18</v>
          </cell>
          <cell r="G399">
            <v>0.37</v>
          </cell>
          <cell r="H399">
            <v>1.065975223278594</v>
          </cell>
          <cell r="I399">
            <v>20</v>
          </cell>
          <cell r="M399">
            <v>474.48</v>
          </cell>
        </row>
        <row r="400">
          <cell r="A400" t="str">
            <v>Average</v>
          </cell>
          <cell r="D400">
            <v>81</v>
          </cell>
          <cell r="E400">
            <v>85.354250000000008</v>
          </cell>
          <cell r="F400">
            <v>158.5635</v>
          </cell>
          <cell r="G400">
            <v>47.829749999999997</v>
          </cell>
          <cell r="H400">
            <v>48.565677626723655</v>
          </cell>
          <cell r="I400">
            <v>65</v>
          </cell>
          <cell r="J400">
            <v>528.79999999999995</v>
          </cell>
          <cell r="K400">
            <v>199.35</v>
          </cell>
          <cell r="L400">
            <v>47.25</v>
          </cell>
          <cell r="M400">
            <v>462.69375000000002</v>
          </cell>
          <cell r="N400">
            <v>477</v>
          </cell>
          <cell r="O400" t="str">
            <v/>
          </cell>
          <cell r="P400">
            <v>469.1</v>
          </cell>
          <cell r="Q400" t="str">
            <v/>
          </cell>
        </row>
        <row r="401">
          <cell r="A401" t="str">
            <v>STATE  LOAD  DESPATCH  CENTRE  M.P.E.B.  JABALPUR</v>
          </cell>
        </row>
        <row r="402">
          <cell r="A402" t="str">
            <v>HYDEL</v>
          </cell>
        </row>
        <row r="403">
          <cell r="A403" t="str">
            <v>STATION NAME</v>
          </cell>
          <cell r="B403" t="str">
            <v>YEAR</v>
          </cell>
          <cell r="C403" t="str">
            <v>CAPACITY</v>
          </cell>
          <cell r="D403" t="str">
            <v>TARGET</v>
          </cell>
          <cell r="E403" t="str">
            <v>ACTUAL GENE.</v>
          </cell>
          <cell r="F403" t="str">
            <v>ACHIEVE-MENT</v>
          </cell>
          <cell r="G403" t="str">
            <v>AUXILIARY CONSUMPTION</v>
          </cell>
          <cell r="I403" t="str">
            <v>MAXIMUM DEMAND</v>
          </cell>
          <cell r="J403" t="str">
            <v>WATER INFLOW</v>
          </cell>
          <cell r="K403" t="str">
            <v>WATER CONSUMED</v>
          </cell>
          <cell r="L403" t="str">
            <v>WATER CONSUMED</v>
          </cell>
          <cell r="M403" t="str">
            <v>LEVEL AT THE END</v>
          </cell>
          <cell r="N403" t="str">
            <v>MAXIMUM LEVEL</v>
          </cell>
          <cell r="P403" t="str">
            <v>MINIMUM LEVEL</v>
          </cell>
        </row>
        <row r="404">
          <cell r="C404" t="str">
            <v>MW</v>
          </cell>
          <cell r="D404" t="str">
            <v>MKwh</v>
          </cell>
          <cell r="E404" t="str">
            <v>MKwh</v>
          </cell>
          <cell r="F404" t="str">
            <v>%</v>
          </cell>
          <cell r="G404" t="str">
            <v>MKwh</v>
          </cell>
          <cell r="H404" t="str">
            <v>%</v>
          </cell>
          <cell r="I404" t="str">
            <v>MW</v>
          </cell>
          <cell r="J404" t="str">
            <v>MAFT</v>
          </cell>
          <cell r="K404" t="str">
            <v>MCM</v>
          </cell>
          <cell r="L404" t="str">
            <v>MCM</v>
          </cell>
          <cell r="M404" t="str">
            <v>FT / M</v>
          </cell>
          <cell r="N404" t="str">
            <v>FT / M</v>
          </cell>
          <cell r="O404" t="str">
            <v>DATE</v>
          </cell>
          <cell r="P404" t="str">
            <v>FT / M</v>
          </cell>
          <cell r="Q404" t="str">
            <v>DATE</v>
          </cell>
        </row>
        <row r="405">
          <cell r="A405" t="str">
            <v>HASDEO BANGO</v>
          </cell>
          <cell r="B405" t="str">
            <v>94-95</v>
          </cell>
          <cell r="C405">
            <v>120</v>
          </cell>
          <cell r="D405">
            <v>250</v>
          </cell>
          <cell r="E405">
            <v>256.10000000000002</v>
          </cell>
          <cell r="F405">
            <v>102.44000000000001</v>
          </cell>
          <cell r="G405">
            <v>8</v>
          </cell>
          <cell r="H405">
            <v>3.1237797735259663</v>
          </cell>
          <cell r="I405">
            <v>120</v>
          </cell>
          <cell r="J405">
            <v>6240</v>
          </cell>
          <cell r="M405">
            <v>349</v>
          </cell>
          <cell r="N405">
            <v>359.28</v>
          </cell>
          <cell r="O405" t="str">
            <v>09.10.94</v>
          </cell>
          <cell r="P405">
            <v>347.8</v>
          </cell>
          <cell r="Q405" t="str">
            <v>10.06.94</v>
          </cell>
        </row>
        <row r="406">
          <cell r="B406" t="str">
            <v>95-96</v>
          </cell>
          <cell r="C406">
            <v>120</v>
          </cell>
          <cell r="D406">
            <v>250</v>
          </cell>
          <cell r="E406">
            <v>296.8</v>
          </cell>
          <cell r="F406">
            <v>118.72</v>
          </cell>
          <cell r="G406">
            <v>3.5</v>
          </cell>
          <cell r="H406">
            <v>1.1792452830188678</v>
          </cell>
          <cell r="I406">
            <v>127</v>
          </cell>
          <cell r="J406">
            <v>2389</v>
          </cell>
          <cell r="M406">
            <v>347.98</v>
          </cell>
          <cell r="N406">
            <v>355.5</v>
          </cell>
          <cell r="O406" t="str">
            <v>18.09.95</v>
          </cell>
          <cell r="P406">
            <v>342.6</v>
          </cell>
          <cell r="Q406" t="str">
            <v>20.06.95</v>
          </cell>
        </row>
        <row r="407">
          <cell r="B407" t="str">
            <v>96-97</v>
          </cell>
          <cell r="C407">
            <v>120</v>
          </cell>
          <cell r="D407">
            <v>350</v>
          </cell>
          <cell r="E407">
            <v>359.1</v>
          </cell>
          <cell r="F407">
            <v>102.6</v>
          </cell>
          <cell r="G407">
            <v>2.4</v>
          </cell>
          <cell r="H407">
            <v>0.66833751044277356</v>
          </cell>
          <cell r="I407">
            <v>126</v>
          </cell>
          <cell r="M407">
            <v>345</v>
          </cell>
          <cell r="N407">
            <v>357.08</v>
          </cell>
          <cell r="O407" t="str">
            <v>18.09.96</v>
          </cell>
          <cell r="P407">
            <v>344.17</v>
          </cell>
          <cell r="Q407" t="str">
            <v>20.06.96</v>
          </cell>
        </row>
        <row r="408">
          <cell r="B408" t="str">
            <v>97-98</v>
          </cell>
          <cell r="C408">
            <v>120</v>
          </cell>
          <cell r="D408">
            <v>350</v>
          </cell>
          <cell r="E408">
            <v>189.14</v>
          </cell>
          <cell r="F408">
            <v>54.04</v>
          </cell>
          <cell r="G408">
            <v>0.27700000000000002</v>
          </cell>
          <cell r="H408">
            <v>0.14645236332875122</v>
          </cell>
          <cell r="I408">
            <v>130</v>
          </cell>
          <cell r="K408">
            <v>2745.8</v>
          </cell>
          <cell r="M408">
            <v>355.56</v>
          </cell>
          <cell r="N408">
            <v>357.17</v>
          </cell>
          <cell r="O408" t="str">
            <v>24.09.97</v>
          </cell>
          <cell r="P408">
            <v>341.04</v>
          </cell>
          <cell r="Q408" t="str">
            <v>24.06.97</v>
          </cell>
        </row>
        <row r="409">
          <cell r="B409" t="str">
            <v>98-99</v>
          </cell>
          <cell r="C409">
            <v>120</v>
          </cell>
          <cell r="D409">
            <v>350</v>
          </cell>
          <cell r="E409">
            <v>610.92740000000003</v>
          </cell>
          <cell r="F409">
            <v>174.55068571428572</v>
          </cell>
          <cell r="G409">
            <v>0.36320999999999998</v>
          </cell>
          <cell r="H409">
            <v>5.9452236059472856E-2</v>
          </cell>
          <cell r="I409">
            <v>124</v>
          </cell>
          <cell r="K409">
            <v>2745.8</v>
          </cell>
          <cell r="M409">
            <v>334.51</v>
          </cell>
          <cell r="N409">
            <v>357.1</v>
          </cell>
          <cell r="O409" t="str">
            <v>03.10.98</v>
          </cell>
          <cell r="P409">
            <v>343.6</v>
          </cell>
          <cell r="Q409" t="str">
            <v>30.03.99</v>
          </cell>
        </row>
        <row r="410">
          <cell r="B410" t="str">
            <v>99-00</v>
          </cell>
          <cell r="C410">
            <v>120</v>
          </cell>
          <cell r="D410">
            <v>350</v>
          </cell>
          <cell r="E410">
            <v>430.4</v>
          </cell>
          <cell r="F410">
            <v>122.97142857142858</v>
          </cell>
          <cell r="G410">
            <v>0.3</v>
          </cell>
          <cell r="H410">
            <v>6.9702602230483274E-2</v>
          </cell>
          <cell r="I410">
            <v>123</v>
          </cell>
          <cell r="J410">
            <v>4046.5</v>
          </cell>
          <cell r="K410" t="str">
            <v/>
          </cell>
          <cell r="M410">
            <v>344.57</v>
          </cell>
          <cell r="N410">
            <v>357.8</v>
          </cell>
          <cell r="P410">
            <v>338.38</v>
          </cell>
        </row>
        <row r="411">
          <cell r="B411" t="str">
            <v>00-01</v>
          </cell>
          <cell r="C411">
            <v>120</v>
          </cell>
          <cell r="D411">
            <v>400</v>
          </cell>
          <cell r="E411">
            <v>233.76</v>
          </cell>
          <cell r="F411">
            <v>58.44</v>
          </cell>
          <cell r="G411">
            <v>0.47</v>
          </cell>
          <cell r="H411">
            <v>0.2010609171800137</v>
          </cell>
          <cell r="I411">
            <v>121</v>
          </cell>
          <cell r="M411">
            <v>345.48</v>
          </cell>
        </row>
        <row r="412">
          <cell r="A412" t="str">
            <v>Average</v>
          </cell>
        </row>
        <row r="413">
          <cell r="A413" t="str">
            <v>RAJGHAT</v>
          </cell>
          <cell r="B413" t="str">
            <v>99-00</v>
          </cell>
          <cell r="C413">
            <v>15</v>
          </cell>
          <cell r="D413">
            <v>160</v>
          </cell>
          <cell r="E413">
            <v>27.28</v>
          </cell>
          <cell r="F413">
            <v>17.05</v>
          </cell>
          <cell r="G413">
            <v>0.12</v>
          </cell>
          <cell r="H413">
            <v>0.44</v>
          </cell>
          <cell r="M413">
            <v>351.7</v>
          </cell>
        </row>
        <row r="414">
          <cell r="B414" t="str">
            <v>00-01</v>
          </cell>
          <cell r="C414">
            <v>45</v>
          </cell>
          <cell r="D414">
            <v>100</v>
          </cell>
          <cell r="E414">
            <v>58.17</v>
          </cell>
          <cell r="F414">
            <v>61.24</v>
          </cell>
          <cell r="G414">
            <v>0.41</v>
          </cell>
          <cell r="H414">
            <v>0.71</v>
          </cell>
          <cell r="I414">
            <v>40</v>
          </cell>
          <cell r="M414">
            <v>359</v>
          </cell>
        </row>
        <row r="415">
          <cell r="A415" t="str">
            <v>Average</v>
          </cell>
        </row>
        <row r="416">
          <cell r="A416" t="str">
            <v>M.P.RAJGHAT</v>
          </cell>
          <cell r="B416" t="str">
            <v>99-00</v>
          </cell>
          <cell r="C416">
            <v>7.5</v>
          </cell>
          <cell r="D416">
            <v>80</v>
          </cell>
          <cell r="E416">
            <v>13.64</v>
          </cell>
          <cell r="F416">
            <v>17.05</v>
          </cell>
          <cell r="G416">
            <v>0.06</v>
          </cell>
          <cell r="H416">
            <v>0.03</v>
          </cell>
        </row>
        <row r="417">
          <cell r="B417" t="str">
            <v>00-01</v>
          </cell>
          <cell r="C417">
            <v>22.5</v>
          </cell>
          <cell r="D417">
            <v>50</v>
          </cell>
          <cell r="E417">
            <v>29.09</v>
          </cell>
          <cell r="F417">
            <v>61.24</v>
          </cell>
          <cell r="G417">
            <v>0.21</v>
          </cell>
          <cell r="H417">
            <v>0.04</v>
          </cell>
        </row>
        <row r="418">
          <cell r="A418" t="str">
            <v>Average</v>
          </cell>
          <cell r="D418">
            <v>426.66666666666669</v>
          </cell>
          <cell r="E418">
            <v>410.27956666666665</v>
          </cell>
          <cell r="F418">
            <v>112.55368571428572</v>
          </cell>
          <cell r="G418">
            <v>2.6400350000000001</v>
          </cell>
          <cell r="H418">
            <v>0.87449496143438588</v>
          </cell>
          <cell r="I418">
            <v>145.16666666666666</v>
          </cell>
          <cell r="J418">
            <v>2112.5833333333335</v>
          </cell>
          <cell r="K418">
            <v>915.26666666666677</v>
          </cell>
          <cell r="L418">
            <v>0</v>
          </cell>
          <cell r="M418">
            <v>522.13333333333333</v>
          </cell>
          <cell r="N418">
            <v>477</v>
          </cell>
          <cell r="O418" t="str">
            <v/>
          </cell>
          <cell r="P418">
            <v>0</v>
          </cell>
          <cell r="Q418">
            <v>0</v>
          </cell>
        </row>
        <row r="419">
          <cell r="A419" t="str">
            <v>M.P.HYDEL</v>
          </cell>
          <cell r="B419" t="str">
            <v>88-89</v>
          </cell>
          <cell r="C419">
            <v>389.66666666666663</v>
          </cell>
          <cell r="D419">
            <v>910</v>
          </cell>
          <cell r="E419">
            <v>884.83333333333326</v>
          </cell>
          <cell r="F419">
            <v>97.234432234432234</v>
          </cell>
          <cell r="G419">
            <v>0</v>
          </cell>
          <cell r="H419">
            <v>0</v>
          </cell>
          <cell r="I419" t="str">
            <v/>
          </cell>
        </row>
        <row r="420">
          <cell r="B420" t="str">
            <v>89-90</v>
          </cell>
          <cell r="C420">
            <v>389.66666666666663</v>
          </cell>
          <cell r="D420">
            <v>950</v>
          </cell>
          <cell r="E420">
            <v>872.75166666666655</v>
          </cell>
          <cell r="F420">
            <v>91.868596491228061</v>
          </cell>
          <cell r="G420">
            <v>6.2333333333333334</v>
          </cell>
          <cell r="H420">
            <v>0.71421614777781395</v>
          </cell>
          <cell r="I420" t="str">
            <v/>
          </cell>
        </row>
        <row r="421">
          <cell r="B421" t="str">
            <v>90-91</v>
          </cell>
          <cell r="C421">
            <v>389.66666666666663</v>
          </cell>
          <cell r="D421">
            <v>1085</v>
          </cell>
          <cell r="E421">
            <v>1166.44</v>
          </cell>
          <cell r="F421">
            <v>107.50599078341014</v>
          </cell>
          <cell r="G421">
            <v>2.7333333333333334</v>
          </cell>
          <cell r="H421">
            <v>0.23433124149834822</v>
          </cell>
          <cell r="I421" t="str">
            <v/>
          </cell>
        </row>
        <row r="422">
          <cell r="B422" t="str">
            <v>91-92</v>
          </cell>
          <cell r="C422">
            <v>704.66666666666663</v>
          </cell>
          <cell r="D422">
            <v>1846</v>
          </cell>
          <cell r="E422">
            <v>1498.6583333333333</v>
          </cell>
          <cell r="F422">
            <v>81.184091729866381</v>
          </cell>
          <cell r="G422">
            <v>4.5333333333333332</v>
          </cell>
          <cell r="H422">
            <v>0.30249278521344092</v>
          </cell>
          <cell r="I422" t="str">
            <v/>
          </cell>
        </row>
        <row r="423">
          <cell r="B423" t="str">
            <v>92-93</v>
          </cell>
          <cell r="C423">
            <v>724.66666666666663</v>
          </cell>
          <cell r="D423">
            <v>1938.3333333333333</v>
          </cell>
          <cell r="E423">
            <v>1511.4950000000001</v>
          </cell>
          <cell r="F423">
            <v>77.979105760963023</v>
          </cell>
          <cell r="G423">
            <v>7.6999999999999993</v>
          </cell>
          <cell r="H423">
            <v>0.5094294059854646</v>
          </cell>
          <cell r="I423" t="str">
            <v/>
          </cell>
        </row>
        <row r="424">
          <cell r="B424" t="str">
            <v>93-94</v>
          </cell>
          <cell r="C424">
            <v>724.66666666666663</v>
          </cell>
          <cell r="D424">
            <v>1990</v>
          </cell>
          <cell r="E424">
            <v>1658.25848</v>
          </cell>
          <cell r="F424">
            <v>83.329571859296479</v>
          </cell>
          <cell r="G424">
            <v>10.773333333333333</v>
          </cell>
          <cell r="H424">
            <v>0.64967756614959893</v>
          </cell>
          <cell r="I424" t="str">
            <v/>
          </cell>
        </row>
        <row r="425">
          <cell r="B425" t="str">
            <v>94-95</v>
          </cell>
          <cell r="C425">
            <v>844.66666666666663</v>
          </cell>
          <cell r="D425">
            <v>2000</v>
          </cell>
          <cell r="E425">
            <v>2415.3333333333335</v>
          </cell>
          <cell r="F425">
            <v>120.76666666666667</v>
          </cell>
          <cell r="G425">
            <v>17.51774533333333</v>
          </cell>
          <cell r="H425">
            <v>0.72527237096328989</v>
          </cell>
          <cell r="I425" t="str">
            <v/>
          </cell>
        </row>
        <row r="426">
          <cell r="B426" t="str">
            <v>95-96</v>
          </cell>
          <cell r="C426">
            <v>844.66666666666663</v>
          </cell>
          <cell r="D426">
            <v>2000</v>
          </cell>
          <cell r="E426">
            <v>2253.1166666666663</v>
          </cell>
          <cell r="F426">
            <v>112.65583333333332</v>
          </cell>
          <cell r="G426">
            <v>13.9</v>
          </cell>
          <cell r="H426">
            <v>0.61692322486629636</v>
          </cell>
        </row>
        <row r="427">
          <cell r="B427" t="str">
            <v>96-97</v>
          </cell>
          <cell r="C427">
            <v>844.66666666666663</v>
          </cell>
          <cell r="D427">
            <v>2200</v>
          </cell>
          <cell r="E427">
            <v>2274.25</v>
          </cell>
          <cell r="F427">
            <v>103.375</v>
          </cell>
          <cell r="G427">
            <v>10.516666666666667</v>
          </cell>
          <cell r="H427">
            <v>0.46242350958191347</v>
          </cell>
        </row>
        <row r="428">
          <cell r="B428" t="str">
            <v>97-98</v>
          </cell>
          <cell r="C428">
            <v>844.66666666666663</v>
          </cell>
          <cell r="D428">
            <v>2200</v>
          </cell>
          <cell r="E428">
            <v>2324.9116666666664</v>
          </cell>
          <cell r="F428">
            <v>105.67780303030301</v>
          </cell>
          <cell r="G428">
            <v>9.3574999999999982</v>
          </cell>
          <cell r="H428">
            <v>0.40248840995392648</v>
          </cell>
        </row>
        <row r="429">
          <cell r="B429" t="str">
            <v>98-99</v>
          </cell>
          <cell r="C429">
            <v>844.66666666666663</v>
          </cell>
          <cell r="D429">
            <v>2300</v>
          </cell>
          <cell r="E429">
            <v>2850.594066666667</v>
          </cell>
          <cell r="F429">
            <v>123.93887246376812</v>
          </cell>
          <cell r="G429">
            <v>9.596543333333333</v>
          </cell>
          <cell r="H429">
            <v>0.33665064575662362</v>
          </cell>
        </row>
        <row r="430">
          <cell r="B430" t="str">
            <v>99-00</v>
          </cell>
          <cell r="D430">
            <v>2440</v>
          </cell>
          <cell r="E430">
            <v>2507.17</v>
          </cell>
          <cell r="F430">
            <v>102.75286885245902</v>
          </cell>
          <cell r="G430">
            <v>5.9</v>
          </cell>
          <cell r="H430">
            <v>0.23532508764862373</v>
          </cell>
        </row>
        <row r="431">
          <cell r="B431" t="str">
            <v>00-01</v>
          </cell>
          <cell r="C431">
            <v>867.5</v>
          </cell>
          <cell r="D431">
            <v>2442</v>
          </cell>
          <cell r="E431">
            <v>1809.98</v>
          </cell>
          <cell r="F431">
            <v>74.118755118755118</v>
          </cell>
          <cell r="G431">
            <v>9.17</v>
          </cell>
          <cell r="H431">
            <v>0.50663543243571751</v>
          </cell>
        </row>
        <row r="432">
          <cell r="A432" t="str">
            <v>Average last 5 years</v>
          </cell>
          <cell r="D432">
            <v>2140</v>
          </cell>
          <cell r="E432">
            <v>2423.6411466666664</v>
          </cell>
          <cell r="F432">
            <v>113.28283509881423</v>
          </cell>
          <cell r="G432">
            <v>12.177691066666664</v>
          </cell>
          <cell r="H432">
            <v>0.50875163222440989</v>
          </cell>
          <cell r="I432" t="str">
            <v/>
          </cell>
          <cell r="J432" t="str">
            <v/>
          </cell>
          <cell r="K432" t="str">
            <v/>
          </cell>
          <cell r="L432" t="str">
            <v/>
          </cell>
          <cell r="M432" t="str">
            <v/>
          </cell>
          <cell r="N432" t="str">
            <v/>
          </cell>
          <cell r="O432" t="str">
            <v/>
          </cell>
          <cell r="P432" t="str">
            <v/>
          </cell>
          <cell r="Q432" t="str">
            <v/>
          </cell>
        </row>
        <row r="433">
          <cell r="A433" t="str">
            <v>M.P.TOTAL</v>
          </cell>
          <cell r="B433" t="str">
            <v>88-89</v>
          </cell>
          <cell r="C433">
            <v>3077.1666666666665</v>
          </cell>
          <cell r="D433">
            <v>13250</v>
          </cell>
          <cell r="E433">
            <v>12343.131333333335</v>
          </cell>
          <cell r="F433">
            <v>93.155708176100646</v>
          </cell>
          <cell r="G433">
            <v>0</v>
          </cell>
          <cell r="H433">
            <v>0</v>
          </cell>
        </row>
        <row r="434">
          <cell r="B434" t="str">
            <v>89-90</v>
          </cell>
          <cell r="C434">
            <v>3077.1666666666665</v>
          </cell>
          <cell r="D434">
            <v>13320</v>
          </cell>
          <cell r="E434">
            <v>12645.461666666666</v>
          </cell>
          <cell r="F434">
            <v>94.935898398398393</v>
          </cell>
          <cell r="G434">
            <v>1158.0333333333333</v>
          </cell>
          <cell r="H434">
            <v>9.1576991323764769</v>
          </cell>
        </row>
        <row r="435">
          <cell r="B435" t="str">
            <v>90-91</v>
          </cell>
          <cell r="C435">
            <v>2947.1666666666665</v>
          </cell>
          <cell r="D435">
            <v>14155</v>
          </cell>
          <cell r="E435">
            <v>12937.164000000001</v>
          </cell>
          <cell r="F435">
            <v>91.396425291416477</v>
          </cell>
          <cell r="G435">
            <v>1248.7273333333335</v>
          </cell>
          <cell r="H435">
            <v>9.652249390464041</v>
          </cell>
          <cell r="I435" t="str">
            <v/>
          </cell>
        </row>
        <row r="436">
          <cell r="B436" t="str">
            <v>91-92</v>
          </cell>
          <cell r="C436">
            <v>3262.1666666666665</v>
          </cell>
          <cell r="D436">
            <v>14606</v>
          </cell>
          <cell r="E436">
            <v>12524.380333333333</v>
          </cell>
          <cell r="F436">
            <v>85.748187959286128</v>
          </cell>
          <cell r="G436">
            <v>1179.9433333333332</v>
          </cell>
          <cell r="H436">
            <v>9.4211713628094067</v>
          </cell>
          <cell r="I436" t="str">
            <v/>
          </cell>
        </row>
        <row r="437">
          <cell r="B437" t="str">
            <v>92-93</v>
          </cell>
          <cell r="C437">
            <v>3282.1666666666665</v>
          </cell>
          <cell r="D437">
            <v>14538.333333333334</v>
          </cell>
          <cell r="E437">
            <v>13259.179000000002</v>
          </cell>
          <cell r="F437">
            <v>91.20150636248998</v>
          </cell>
          <cell r="G437">
            <v>1232.616</v>
          </cell>
          <cell r="H437">
            <v>9.296322193101096</v>
          </cell>
          <cell r="I437" t="str">
            <v/>
          </cell>
        </row>
        <row r="438">
          <cell r="B438" t="str">
            <v>93-94</v>
          </cell>
          <cell r="C438">
            <v>3482.1666666666665</v>
          </cell>
          <cell r="D438">
            <v>16325</v>
          </cell>
          <cell r="E438">
            <v>14382.00028</v>
          </cell>
          <cell r="F438">
            <v>88.098010903522194</v>
          </cell>
          <cell r="G438">
            <v>1337.7796703333336</v>
          </cell>
          <cell r="H438">
            <v>9.3017636231984095</v>
          </cell>
          <cell r="I438" t="str">
            <v/>
          </cell>
        </row>
        <row r="439">
          <cell r="B439" t="str">
            <v>94-95</v>
          </cell>
          <cell r="C439">
            <v>3812.1666666666665</v>
          </cell>
          <cell r="D439">
            <v>16230</v>
          </cell>
          <cell r="E439">
            <v>16597.313333333332</v>
          </cell>
          <cell r="F439">
            <v>102.2631751899774</v>
          </cell>
          <cell r="G439">
            <v>1511.8777453333332</v>
          </cell>
          <cell r="H439">
            <v>9.1091715566816642</v>
          </cell>
          <cell r="I439" t="str">
            <v/>
          </cell>
        </row>
        <row r="440">
          <cell r="B440" t="str">
            <v>95-96</v>
          </cell>
          <cell r="C440">
            <v>3812.1666666666665</v>
          </cell>
          <cell r="D440">
            <v>18000</v>
          </cell>
          <cell r="E440">
            <v>17598.816666666666</v>
          </cell>
          <cell r="F440">
            <v>97.771203703703691</v>
          </cell>
          <cell r="G440">
            <v>1592.9199999999998</v>
          </cell>
          <cell r="H440">
            <v>9.0512903803191307</v>
          </cell>
        </row>
        <row r="441">
          <cell r="B441" t="str">
            <v>96-97</v>
          </cell>
          <cell r="C441">
            <v>3812.1666666666665</v>
          </cell>
          <cell r="D441">
            <v>18490</v>
          </cell>
          <cell r="E441">
            <v>18413.75</v>
          </cell>
          <cell r="F441">
            <v>99.587614926987555</v>
          </cell>
          <cell r="G441">
            <v>1593.5166666666669</v>
          </cell>
          <cell r="H441">
            <v>8.653949720543979</v>
          </cell>
        </row>
        <row r="442">
          <cell r="B442" t="str">
            <v>97-98</v>
          </cell>
          <cell r="C442">
            <v>3812.1666666666665</v>
          </cell>
          <cell r="D442">
            <v>18680</v>
          </cell>
          <cell r="E442">
            <v>19442.469666666664</v>
          </cell>
          <cell r="F442">
            <v>104.08174339757315</v>
          </cell>
          <cell r="G442">
            <v>1698.3725000000002</v>
          </cell>
          <cell r="H442">
            <v>8.7353743074718118</v>
          </cell>
        </row>
        <row r="443">
          <cell r="B443" t="str">
            <v>98-99</v>
          </cell>
          <cell r="C443">
            <v>3812.1666666666665</v>
          </cell>
          <cell r="D443">
            <v>19120</v>
          </cell>
          <cell r="E443">
            <v>20551.660066666671</v>
          </cell>
          <cell r="F443">
            <v>107.4877618549512</v>
          </cell>
          <cell r="G443">
            <v>1723.2765433333334</v>
          </cell>
          <cell r="H443">
            <v>8.3850965700253344</v>
          </cell>
        </row>
        <row r="444">
          <cell r="B444" t="str">
            <v>99-00</v>
          </cell>
          <cell r="D444">
            <v>20565</v>
          </cell>
          <cell r="E444">
            <v>21812.7</v>
          </cell>
          <cell r="F444">
            <v>106.1</v>
          </cell>
          <cell r="G444">
            <v>1888.1</v>
          </cell>
          <cell r="H444">
            <v>8.6999999999999993</v>
          </cell>
        </row>
        <row r="445">
          <cell r="B445" t="str">
            <v>00-01</v>
          </cell>
          <cell r="C445">
            <v>4255</v>
          </cell>
          <cell r="D445">
            <v>23512</v>
          </cell>
          <cell r="E445">
            <v>21436.92</v>
          </cell>
          <cell r="F445">
            <v>91.05</v>
          </cell>
          <cell r="G445">
            <v>1918.86</v>
          </cell>
          <cell r="H445">
            <v>8.9499999999999993</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a"/>
      <sheetName val="Cap 03-04"/>
    </sheetNames>
    <sheetDataSet>
      <sheetData sheetId="0" refreshError="1">
        <row r="721">
          <cell r="F721">
            <v>0.90799276391293349</v>
          </cell>
        </row>
      </sheetData>
      <sheetData sheetId="1"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dex"/>
      <sheetName val="Schedule-MU"/>
      <sheetName val="Schedule-1"/>
      <sheetName val="Schedule-2"/>
      <sheetName val="Schedule-3(i)"/>
      <sheetName val="Schedule-3(ii)"/>
      <sheetName val="Schedule-4(i)"/>
      <sheetName val="Schedule-4(ii)"/>
      <sheetName val="Schedule-5(i)"/>
      <sheetName val="Schedule-5(ii)"/>
      <sheetName val="Schedule-6"/>
      <sheetName val="SG-1"/>
      <sheetName val="-2"/>
      <sheetName val="-3"/>
      <sheetName val="-4"/>
      <sheetName val="-5"/>
      <sheetName val="-6"/>
      <sheetName val="-7"/>
      <sheetName val="-8"/>
      <sheetName val="-9"/>
      <sheetName val="-10"/>
      <sheetName val="-11"/>
      <sheetName val="-12"/>
      <sheetName val="-13"/>
      <sheetName val="-14"/>
      <sheetName val="-15"/>
      <sheetName val="-16"/>
      <sheetName val="-17"/>
      <sheetName val="-18"/>
      <sheetName val="-19"/>
      <sheetName val="NCS-3"/>
      <sheetName val="NCS-4I"/>
      <sheetName val="Number of Consumer"/>
      <sheetName val="Energy Sold"/>
      <sheetName val="Cont Load"/>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a"/>
      <sheetName val="Cap 03-04"/>
    </sheetNames>
    <sheetDataSet>
      <sheetData sheetId="0" refreshError="1">
        <row r="721">
          <cell r="F721">
            <v>0.90799276391293349</v>
          </cell>
        </row>
      </sheetData>
      <sheetData sheetId="1"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PI_01-02"/>
      <sheetName val="ADDITION"/>
      <sheetName val="ANNEX-III"/>
      <sheetName val="Sheet3 (2)"/>
      <sheetName val="Sheet3_(2)"/>
    </sheetNames>
    <sheetDataSet>
      <sheetData sheetId="0" refreshError="1"/>
      <sheetData sheetId="1" refreshError="1"/>
      <sheetData sheetId="2" refreshError="1"/>
      <sheetData sheetId="3" refreshError="1"/>
      <sheetData sheetId="4"/>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ily input"/>
      <sheetName val="Daily report"/>
      <sheetName val="OCM2"/>
      <sheetName val="OCM4"/>
      <sheetName val="OCM1"/>
      <sheetName val="OCM3"/>
      <sheetName val="OCM5"/>
      <sheetName val="OCM7"/>
      <sheetName val="INDEX"/>
      <sheetName val="OCM6"/>
      <sheetName val="highlight"/>
      <sheetName val="water"/>
      <sheetName val="AWARD"/>
      <sheetName val="CE"/>
      <sheetName val="hrawd"/>
      <sheetName val="2000-01"/>
      <sheetName val="04REL"/>
      <sheetName val="Daily_input"/>
      <sheetName val="Daily_report"/>
      <sheetName val="Inputs &amp; Assumptions"/>
      <sheetName val="Title"/>
      <sheetName val="CAPI_01-02"/>
    </sheetNames>
    <sheetDataSet>
      <sheetData sheetId="0" refreshError="1"/>
      <sheetData sheetId="1" refreshError="1"/>
      <sheetData sheetId="2"/>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 sheetId="16" refreshError="1"/>
      <sheetData sheetId="17"/>
      <sheetData sheetId="18"/>
      <sheetData sheetId="19" refreshError="1"/>
      <sheetData sheetId="20" refreshError="1"/>
      <sheetData sheetId="21"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oss of Generation"/>
      <sheetName val="No.of Tube Leakage"/>
      <sheetName val="EB PS"/>
      <sheetName val="400 KV"/>
      <sheetName val="MCRH"/>
      <sheetName val="LONG DURATION OUTAGE"/>
      <sheetName val="TIME DURATION CAUSE ANALYSIS"/>
      <sheetName val="CAUSE ANALYSIS"/>
      <sheetName val="BREAKUP OF OIL"/>
      <sheetName val="PARTIAL LOSS"/>
      <sheetName val="R.Hrs. Since Comm"/>
      <sheetName val="STN WISE EMR"/>
      <sheetName val="dat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ily input"/>
      <sheetName val="Daily report"/>
      <sheetName val="OCM2"/>
      <sheetName val="OCM4"/>
      <sheetName val="OCM1"/>
      <sheetName val="OCM3"/>
      <sheetName val="OCM5"/>
      <sheetName val="OCM7"/>
      <sheetName val="INDEX"/>
      <sheetName val="OCM6"/>
      <sheetName val="highlight"/>
      <sheetName val="water"/>
      <sheetName val="AWARD"/>
      <sheetName val="CE"/>
      <sheetName val="hrawd"/>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put_Print"/>
      <sheetName val="EA_II"/>
      <sheetName val="EA_III_stnwise"/>
      <sheetName val="Tr Loss WR,MP,Tot "/>
      <sheetName val="THERMAL"/>
      <sheetName val="CSD0506"/>
      <sheetName val="Monthwise_MPLOSS"/>
      <sheetName val="HYDEL"/>
      <sheetName val="STN WISE EMR"/>
      <sheetName val="MPPGCL-injection"/>
      <sheetName val="Monthwise Inj_Losses"/>
      <sheetName val="Sheet1"/>
      <sheetName val="EA_IV"/>
      <sheetName val="EA_III"/>
      <sheetName val="EA_Summary"/>
      <sheetName val="EA_I"/>
      <sheetName val="Sheet6"/>
      <sheetName val="Sheet3"/>
      <sheetName val="Tr Loss WR,MP,Tot"/>
      <sheetName val="CHECK SHEET NEW"/>
      <sheetName val="BUS LOSSES"/>
      <sheetName val="Amount"/>
      <sheetName val="PRF"/>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ily input"/>
      <sheetName val="Daily report"/>
      <sheetName val="OCM2"/>
      <sheetName val="OCM4"/>
      <sheetName val="OCM1"/>
      <sheetName val="OCM3"/>
      <sheetName val="OCM5"/>
      <sheetName val="OCM7"/>
      <sheetName val="INDEX"/>
      <sheetName val="OCM6"/>
      <sheetName val="highlight"/>
      <sheetName val="water"/>
      <sheetName val="AWARD"/>
      <sheetName val="CE"/>
      <sheetName val="hrawd"/>
    </sheetNames>
    <sheetDataSet>
      <sheetData sheetId="0" refreshError="1"/>
      <sheetData sheetId="1" refreshError="1"/>
      <sheetData sheetId="2"/>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chema"/>
      <sheetName val="DBForeC"/>
      <sheetName val="Short-Term"/>
      <sheetName val="R15 00-01"/>
      <sheetName val="DBHis"/>
      <sheetName val="Agri"/>
      <sheetName val="Agri-support"/>
      <sheetName val="Base Year"/>
      <sheetName val="Dom"/>
      <sheetName val="Dom-sup."/>
      <sheetName val="Dom-Free"/>
      <sheetName val="Chart1"/>
      <sheetName val="LT_Ind"/>
      <sheetName val="NonDom"/>
      <sheetName val="LT_WW"/>
      <sheetName val="LT_Street"/>
      <sheetName val="HT Ind"/>
      <sheetName val="Coal"/>
      <sheetName val="Steel"/>
      <sheetName val="Traction"/>
      <sheetName val="Licensees"/>
      <sheetName val="HT_WW"/>
      <sheetName val="HT_Agr"/>
      <sheetName val="Villages"/>
      <sheetName val="Captive"/>
      <sheetName val="Market"/>
      <sheetName val="Load"/>
      <sheetName val="Growth Rates"/>
      <sheetName val="Services"/>
      <sheetName val="Serv-Worksheet"/>
      <sheetName val="High Sens."/>
      <sheetName val="Low Sens."/>
      <sheetName val="Graphs"/>
      <sheetName val="MODI MPSEB ASSESS"/>
      <sheetName val="Assump-Sens."/>
      <sheetName val="Code"/>
      <sheetName val="04RE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row r="9">
          <cell r="H9" t="str">
            <v>92-93</v>
          </cell>
          <cell r="I9" t="str">
            <v>93-94</v>
          </cell>
          <cell r="J9" t="str">
            <v>94-95</v>
          </cell>
          <cell r="K9" t="str">
            <v>95-96</v>
          </cell>
          <cell r="L9" t="str">
            <v>96-97</v>
          </cell>
          <cell r="M9" t="str">
            <v>97-98</v>
          </cell>
          <cell r="N9" t="str">
            <v>98-99</v>
          </cell>
          <cell r="O9" t="str">
            <v>99-00</v>
          </cell>
          <cell r="P9" t="str">
            <v>00-01</v>
          </cell>
          <cell r="Q9" t="str">
            <v>Comments</v>
          </cell>
        </row>
        <row r="12">
          <cell r="E12" t="str">
            <v>Actual</v>
          </cell>
          <cell r="H12">
            <v>1146.9464337763561</v>
          </cell>
          <cell r="I12">
            <v>1348.8086210103572</v>
          </cell>
          <cell r="J12">
            <v>1378.8953544924971</v>
          </cell>
          <cell r="K12">
            <v>1514.8534401882121</v>
          </cell>
          <cell r="L12">
            <v>1604.1975852061873</v>
          </cell>
          <cell r="M12">
            <v>1635.3729424049175</v>
          </cell>
          <cell r="N12">
            <v>1759.8646367337187</v>
          </cell>
          <cell r="O12">
            <v>2252.0943689999999</v>
          </cell>
          <cell r="P12">
            <v>2398.1461873885523</v>
          </cell>
        </row>
        <row r="13">
          <cell r="E13" t="str">
            <v>Suppressed</v>
          </cell>
          <cell r="H13">
            <v>65.11538689110921</v>
          </cell>
          <cell r="I13">
            <v>37.988839175032126</v>
          </cell>
          <cell r="J13">
            <v>61.718945381111098</v>
          </cell>
          <cell r="K13">
            <v>92.59736102715533</v>
          </cell>
          <cell r="L13">
            <v>144.18354908010042</v>
          </cell>
          <cell r="M13">
            <v>58.013753112049471</v>
          </cell>
          <cell r="N13">
            <v>60.180182643709031</v>
          </cell>
          <cell r="O13">
            <v>87.996130161098336</v>
          </cell>
          <cell r="P13">
            <v>372.95381261144757</v>
          </cell>
        </row>
      </sheetData>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3-04|71"/>
      <sheetName val="03-04|72"/>
      <sheetName val="03-04|74"/>
      <sheetName val="03-04|75"/>
      <sheetName val="03-04|76"/>
      <sheetName val="03-04|77"/>
      <sheetName val="03-04|79"/>
      <sheetName val="03-04|83"/>
      <sheetName val="03-04|Master"/>
      <sheetName val="04REL"/>
      <sheetName val="A 3.7"/>
      <sheetName val="CE"/>
      <sheetName val="Metro consind updation sheet"/>
      <sheetName val="Dom"/>
      <sheetName val="201-04REL-Final"/>
      <sheetName val="A_3_7"/>
      <sheetName val="BD-Cons-FY 2017-18"/>
      <sheetName val="Cons- FY 2018-19"/>
      <sheetName val="DVVNL"/>
      <sheetName val="MVVNL"/>
      <sheetName val="PVVNL"/>
      <sheetName val="PuVVNL"/>
      <sheetName val="KESCo"/>
      <sheetName val="Cons-Existing-re comp"/>
      <sheetName val="Re-computation of sales-19- (2)"/>
      <sheetName val="Sheet4"/>
      <sheetName val="LMV-10 working"/>
      <sheetName val="FY 2017-18 Revenue"/>
      <sheetName val="Discom wise Reveneue FY 2017-18"/>
      <sheetName val="DVVNL_Prop"/>
      <sheetName val="MVVNL_Prop"/>
      <sheetName val="PVVNL_prop"/>
      <sheetName val="PuVVNL_Prop"/>
      <sheetName val="KESCo_Prop"/>
      <sheetName val="Re-computation of sales-19-20"/>
      <sheetName val="teo model"/>
      <sheetName val="????(?????)"/>
      <sheetName val="po-log - curr. rate"/>
      <sheetName val="A_3_7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refreshError="1"/>
      <sheetData sheetId="36" refreshError="1"/>
      <sheetData sheetId="37" refreshError="1"/>
      <sheetData sheetId="38"/>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Unit Rate"/>
      <sheetName val="160MVA+2FB"/>
      <sheetName val="160MVA+1FB"/>
      <sheetName val="160MVA Addl"/>
      <sheetName val="220KV FB"/>
      <sheetName val="315MVA Addl"/>
      <sheetName val="40MVA+2FB"/>
      <sheetName val="20MVA+2FB"/>
      <sheetName val="40MVA+1FB"/>
      <sheetName val="132FB"/>
      <sheetName val="40to63"/>
      <sheetName val="20to40"/>
      <sheetName val="Addl.40"/>
      <sheetName val="Addl.20"/>
      <sheetName val="SS-Cost"/>
      <sheetName val="Addl.63 (2)"/>
      <sheetName val="Addl_40"/>
      <sheetName val="Unit_Rate"/>
      <sheetName val="160MVA_Addl"/>
      <sheetName val="220KV_FB"/>
      <sheetName val="315MVA_Addl"/>
      <sheetName val="Addl_401"/>
      <sheetName val="Addl_20"/>
      <sheetName val="Addl_63_(2)"/>
      <sheetName val="132kv DCDS"/>
      <sheetName val=""/>
      <sheetName val="04REL"/>
      <sheetName val="A 3_7"/>
      <sheetName val="Salient1"/>
      <sheetName val="Cat_Ser_load"/>
      <sheetName val="data"/>
      <sheetName val="Sheet1"/>
      <sheetName val="Data base Feb 09"/>
      <sheetName val="grid"/>
      <sheetName val="PACK (B)"/>
      <sheetName val="Unit_Rate1"/>
      <sheetName val="160MVA_Addl1"/>
      <sheetName val="220KV_FB1"/>
      <sheetName val="315MVA_Addl1"/>
      <sheetName val="Addl_402"/>
      <sheetName val="Addl_201"/>
      <sheetName val="Addl_63_(2)1"/>
      <sheetName val="A_3_7"/>
      <sheetName val="Data_base_Feb_09"/>
      <sheetName val="132kv_DCDS"/>
      <sheetName val="PACK_(B)"/>
      <sheetName val="Input sheet"/>
      <sheetName val="BST"/>
      <sheetName val="BPlan_Energy Balance_Table"/>
      <sheetName val="Approved Energy Balance"/>
      <sheetName val="Energy Requirement"/>
      <sheetName val="CE PPA_Installed "/>
      <sheetName val="Table for Business Plan"/>
      <sheetName val="UPERC approved "/>
      <sheetName val="Monthwise_PLF"/>
      <sheetName val="Apr19"/>
      <sheetName val="May19 "/>
      <sheetName val="June-19"/>
      <sheetName val="July-19 "/>
      <sheetName val="Aug-19"/>
      <sheetName val="Sep-19 "/>
      <sheetName val="PP FY 2019-20 (Monthly)"/>
      <sheetName val="PLF Computation"/>
      <sheetName val="RANK"/>
      <sheetName val="FY 19_20"/>
      <sheetName val="FY 20_21"/>
      <sheetName val="FY 21_22"/>
      <sheetName val="FY 22_23"/>
      <sheetName val="FY 23_24"/>
      <sheetName val="FY 24_25"/>
      <sheetName val="Table for Petition"/>
      <sheetName val="F13_17_18"/>
      <sheetName val="F13_18_19"/>
      <sheetName val="F13_19_20"/>
      <sheetName val="F13_20_21"/>
      <sheetName val="F13_21_22"/>
      <sheetName val="F13_22_23"/>
      <sheetName val="F13_23_24"/>
      <sheetName val="F13_24_25"/>
      <sheetName val="F13A"/>
      <sheetName val="F13B_17_18"/>
      <sheetName val="F13B_18_19"/>
      <sheetName val="F13B_19_20"/>
      <sheetName val="F13B_20_21"/>
      <sheetName val="F13B_21_22"/>
      <sheetName val="F13B_22_23"/>
      <sheetName val="F13B_23_24"/>
      <sheetName val="F13B_24_25"/>
      <sheetName val="F13C"/>
      <sheetName val="F13D"/>
      <sheetName val="F13E"/>
      <sheetName val="F13F"/>
      <sheetName val="F13G"/>
      <sheetName val="F13H"/>
      <sheetName val="F13I"/>
      <sheetName val="F13J"/>
      <sheetName val="F13K"/>
      <sheetName val="F13L"/>
      <sheetName val="STN WISE EMR"/>
      <sheetName val="Inputs"/>
      <sheetName val="Dom"/>
      <sheetName val="R_Hrs_ Since Comm"/>
      <sheetName val="ATP"/>
      <sheetName val="UK"/>
      <sheetName val="Scheme Area Details_Block__ C2"/>
      <sheetName val="New33KVSS_E3"/>
      <sheetName val="Prop aug of Ex 33KVSS_E3a"/>
      <sheetName val="Coalmine"/>
      <sheetName val="A"/>
      <sheetName val="Basis"/>
      <sheetName val="Scheme_Area_Details_Block___C2"/>
      <sheetName val="Prop_aug_of_Ex_33KVSS_E3a"/>
      <sheetName val="Report"/>
      <sheetName val="Unit_Rate2"/>
      <sheetName val="160MVA_Addl2"/>
      <sheetName val="220KV_FB2"/>
      <sheetName val="315MVA_Addl2"/>
      <sheetName val="Addl_403"/>
      <sheetName val="Addl_202"/>
      <sheetName val="Addl_63_(2)2"/>
      <sheetName val="132kv_DCDS1"/>
      <sheetName val="A_3_71"/>
      <sheetName val="Data_base_Feb_091"/>
      <sheetName val="R_Hrs__Since_Comm"/>
      <sheetName val="Scheme_Area_Details_Block___C21"/>
      <sheetName val="Prop_aug_of_Ex_33KVSS_E3a1"/>
      <sheetName val="STN_WISE_EMR"/>
      <sheetName val="Latest revised Cost Estimates f"/>
      <sheetName val="Form 6"/>
      <sheetName val="220Kv (2)"/>
      <sheetName val="220Kv"/>
      <sheetName val="Calculations 1"/>
      <sheetName val="Consolidated"/>
      <sheetName val="Input"/>
      <sheetName val="Phasing 1"/>
      <sheetName val="Results"/>
      <sheetName val="Coal-Cal"/>
      <sheetName val="Introduction"/>
      <sheetName val="Calculations 2"/>
      <sheetName val="Calculations 3"/>
      <sheetName val="Calculations 4"/>
      <sheetName val="Calculations 5"/>
      <sheetName val="Phasing 3"/>
      <sheetName val="Adj.TB"/>
      <sheetName val="Sheet2"/>
      <sheetName val="Citrix"/>
      <sheetName val="Instruction Sheet"/>
      <sheetName val="BSPL"/>
      <sheetName val="SUMMERY"/>
      <sheetName val="Work_sheet"/>
      <sheetName val="dpc cost"/>
      <sheetName val="Survey Status_2"/>
      <sheetName val="TRP"/>
      <sheetName val="Unit_Rate3"/>
      <sheetName val="160MVA_Addl3"/>
      <sheetName val="220KV_FB3"/>
      <sheetName val="315MVA_Addl3"/>
      <sheetName val="Addl_404"/>
      <sheetName val="Addl_203"/>
      <sheetName val="Addl_63_(2)3"/>
      <sheetName val="132kv_DCDS2"/>
      <sheetName val="A_3_72"/>
      <sheetName val="Data_base_Feb_092"/>
      <sheetName val="PACK_(B)1"/>
      <sheetName val="STN_WISE_EMR1"/>
      <sheetName val="Adj_TB"/>
      <sheetName val="Instruction_Sheet"/>
      <sheetName val="R_Hrs__Since_Comm1"/>
      <sheetName val="Scheme_Area_Details_Block___C22"/>
      <sheetName val="Prop_aug_of_Ex_33KVSS_E3a2"/>
      <sheetName val="Input_sheet"/>
      <sheetName val="BPlan_Energy_Balance_Table"/>
      <sheetName val="Approved_Energy_Balance"/>
      <sheetName val="Energy_Requirement"/>
      <sheetName val="CE_PPA_Installed_"/>
      <sheetName val="Table_for_Business_Plan"/>
      <sheetName val="UPERC_approved_"/>
      <sheetName val="May19_"/>
      <sheetName val="July-19_"/>
      <sheetName val="Sep-19_"/>
      <sheetName val="PP_FY_2019-20_(Monthly)"/>
      <sheetName val="PLF_Computation"/>
      <sheetName val="FY_19_20"/>
      <sheetName val="FY_20_21"/>
      <sheetName val="FY_21_22"/>
      <sheetName val="FY_22_23"/>
      <sheetName val="FY_23_24"/>
      <sheetName val="FY_24_25"/>
      <sheetName val="Table_for_Petition"/>
      <sheetName val="dpc_cost"/>
      <sheetName val="Survey_Status_2"/>
      <sheetName val="Latest_revised_Cost_Estimates_f"/>
      <sheetName val="Form_6"/>
      <sheetName val="220Kv_(2)"/>
      <sheetName val="Unit_Rate4"/>
      <sheetName val="160MVA_Addl4"/>
      <sheetName val="220KV_FB4"/>
      <sheetName val="315MVA_Addl4"/>
      <sheetName val="Addl_405"/>
      <sheetName val="Addl_204"/>
      <sheetName val="Addl_63_(2)4"/>
      <sheetName val="A_3_73"/>
      <sheetName val="Data_base_Feb_093"/>
      <sheetName val="132kv_DCDS3"/>
      <sheetName val="PACK_(B)2"/>
      <sheetName val="STN_WISE_EMR2"/>
      <sheetName val="Adj_TB1"/>
      <sheetName val="Instruction_Sheet1"/>
      <sheetName val="R_Hrs__Since_Comm2"/>
      <sheetName val="Scheme_Area_Details_Block___C23"/>
      <sheetName val="Prop_aug_of_Ex_33KVSS_E3a3"/>
      <sheetName val="Input_sheet1"/>
      <sheetName val="BPlan_Energy_Balance_Table1"/>
      <sheetName val="Approved_Energy_Balance1"/>
      <sheetName val="Energy_Requirement1"/>
      <sheetName val="CE_PPA_Installed_1"/>
      <sheetName val="Table_for_Business_Plan1"/>
      <sheetName val="UPERC_approved_1"/>
      <sheetName val="May19_1"/>
      <sheetName val="July-19_1"/>
      <sheetName val="Sep-19_1"/>
      <sheetName val="PP_FY_2019-20_(Monthly)1"/>
      <sheetName val="PLF_Computation1"/>
      <sheetName val="FY_19_201"/>
      <sheetName val="FY_20_211"/>
      <sheetName val="FY_21_221"/>
      <sheetName val="FY_22_231"/>
      <sheetName val="FY_23_241"/>
      <sheetName val="FY_24_251"/>
      <sheetName val="Table_for_Petition1"/>
      <sheetName val="dpc_cost1"/>
      <sheetName val="Survey_Status_21"/>
      <sheetName val="Latest_revised_Cost_Estimates_1"/>
      <sheetName val="Form_61"/>
      <sheetName val="220Kv_(2)1"/>
      <sheetName val="Unit_Rate7"/>
      <sheetName val="160MVA_Addl7"/>
      <sheetName val="220KV_FB7"/>
      <sheetName val="315MVA_Addl7"/>
      <sheetName val="Addl_408"/>
      <sheetName val="Addl_207"/>
      <sheetName val="Addl_63_(2)7"/>
      <sheetName val="A_3_76"/>
      <sheetName val="Data_base_Feb_096"/>
      <sheetName val="132kv_DCDS6"/>
      <sheetName val="PACK_(B)5"/>
      <sheetName val="STN_WISE_EMR5"/>
      <sheetName val="Adj_TB4"/>
      <sheetName val="Instruction_Sheet4"/>
      <sheetName val="R_Hrs__Since_Comm5"/>
      <sheetName val="Scheme_Area_Details_Block___C26"/>
      <sheetName val="Prop_aug_of_Ex_33KVSS_E3a6"/>
      <sheetName val="Input_sheet4"/>
      <sheetName val="BPlan_Energy_Balance_Table4"/>
      <sheetName val="Approved_Energy_Balance4"/>
      <sheetName val="Energy_Requirement4"/>
      <sheetName val="CE_PPA_Installed_4"/>
      <sheetName val="Table_for_Business_Plan4"/>
      <sheetName val="UPERC_approved_4"/>
      <sheetName val="May19_4"/>
      <sheetName val="July-19_4"/>
      <sheetName val="Sep-19_4"/>
      <sheetName val="PP_FY_2019-20_(Monthly)4"/>
      <sheetName val="PLF_Computation4"/>
      <sheetName val="FY_19_204"/>
      <sheetName val="FY_20_214"/>
      <sheetName val="FY_21_224"/>
      <sheetName val="FY_22_234"/>
      <sheetName val="FY_23_244"/>
      <sheetName val="FY_24_254"/>
      <sheetName val="Table_for_Petition4"/>
      <sheetName val="dpc_cost4"/>
      <sheetName val="Survey_Status_24"/>
      <sheetName val="Latest_revised_Cost_Estimates_4"/>
      <sheetName val="Form_64"/>
      <sheetName val="220Kv_(2)4"/>
      <sheetName val="Unit_Rate5"/>
      <sheetName val="160MVA_Addl5"/>
      <sheetName val="220KV_FB5"/>
      <sheetName val="315MVA_Addl5"/>
      <sheetName val="Addl_406"/>
      <sheetName val="Addl_205"/>
      <sheetName val="Addl_63_(2)5"/>
      <sheetName val="A_3_74"/>
      <sheetName val="Data_base_Feb_094"/>
      <sheetName val="132kv_DCDS4"/>
      <sheetName val="PACK_(B)3"/>
      <sheetName val="STN_WISE_EMR3"/>
      <sheetName val="Adj_TB2"/>
      <sheetName val="Instruction_Sheet2"/>
      <sheetName val="R_Hrs__Since_Comm3"/>
      <sheetName val="Scheme_Area_Details_Block___C24"/>
      <sheetName val="Prop_aug_of_Ex_33KVSS_E3a4"/>
      <sheetName val="Input_sheet2"/>
      <sheetName val="BPlan_Energy_Balance_Table2"/>
      <sheetName val="Approved_Energy_Balance2"/>
      <sheetName val="Energy_Requirement2"/>
      <sheetName val="CE_PPA_Installed_2"/>
      <sheetName val="Table_for_Business_Plan2"/>
      <sheetName val="UPERC_approved_2"/>
      <sheetName val="May19_2"/>
      <sheetName val="July-19_2"/>
      <sheetName val="Sep-19_2"/>
      <sheetName val="PP_FY_2019-20_(Monthly)2"/>
      <sheetName val="PLF_Computation2"/>
      <sheetName val="FY_19_202"/>
      <sheetName val="FY_20_212"/>
      <sheetName val="FY_21_222"/>
      <sheetName val="FY_22_232"/>
      <sheetName val="FY_23_242"/>
      <sheetName val="FY_24_252"/>
      <sheetName val="Table_for_Petition2"/>
      <sheetName val="dpc_cost2"/>
      <sheetName val="Survey_Status_22"/>
      <sheetName val="Latest_revised_Cost_Estimates_2"/>
      <sheetName val="Form_62"/>
      <sheetName val="220Kv_(2)2"/>
      <sheetName val="Unit_Rate6"/>
      <sheetName val="160MVA_Addl6"/>
      <sheetName val="220KV_FB6"/>
      <sheetName val="315MVA_Addl6"/>
      <sheetName val="Addl_407"/>
      <sheetName val="Addl_206"/>
      <sheetName val="Addl_63_(2)6"/>
      <sheetName val="A_3_75"/>
      <sheetName val="Data_base_Feb_095"/>
      <sheetName val="132kv_DCDS5"/>
      <sheetName val="PACK_(B)4"/>
      <sheetName val="STN_WISE_EMR4"/>
      <sheetName val="Adj_TB3"/>
      <sheetName val="Instruction_Sheet3"/>
      <sheetName val="R_Hrs__Since_Comm4"/>
      <sheetName val="Scheme_Area_Details_Block___C25"/>
      <sheetName val="Prop_aug_of_Ex_33KVSS_E3a5"/>
      <sheetName val="Input_sheet3"/>
      <sheetName val="BPlan_Energy_Balance_Table3"/>
      <sheetName val="Approved_Energy_Balance3"/>
      <sheetName val="Energy_Requirement3"/>
      <sheetName val="CE_PPA_Installed_3"/>
      <sheetName val="Table_for_Business_Plan3"/>
      <sheetName val="UPERC_approved_3"/>
      <sheetName val="May19_3"/>
      <sheetName val="July-19_3"/>
      <sheetName val="Sep-19_3"/>
      <sheetName val="PP_FY_2019-20_(Monthly)3"/>
      <sheetName val="PLF_Computation3"/>
      <sheetName val="FY_19_203"/>
      <sheetName val="FY_20_213"/>
      <sheetName val="FY_21_223"/>
      <sheetName val="FY_22_233"/>
      <sheetName val="FY_23_243"/>
      <sheetName val="FY_24_253"/>
      <sheetName val="Table_for_Petition3"/>
      <sheetName val="dpc_cost3"/>
      <sheetName val="Survey_Status_23"/>
      <sheetName val="Latest_revised_Cost_Estimates_3"/>
      <sheetName val="Form_63"/>
      <sheetName val="220Kv_(2)3"/>
      <sheetName val="Unit_Rate12"/>
      <sheetName val="160MVA_Addl12"/>
      <sheetName val="220KV_FB12"/>
      <sheetName val="315MVA_Addl12"/>
      <sheetName val="Addl_4013"/>
      <sheetName val="Addl_2012"/>
      <sheetName val="Addl_63_(2)12"/>
      <sheetName val="A_3_711"/>
      <sheetName val="Data_base_Feb_0911"/>
      <sheetName val="132kv_DCDS11"/>
      <sheetName val="PACK_(B)10"/>
      <sheetName val="STN_WISE_EMR10"/>
      <sheetName val="Adj_TB9"/>
      <sheetName val="Instruction_Sheet9"/>
      <sheetName val="R_Hrs__Since_Comm10"/>
      <sheetName val="Scheme_Area_Details_Block___C11"/>
      <sheetName val="Prop_aug_of_Ex_33KVSS_E3a11"/>
      <sheetName val="Input_sheet9"/>
      <sheetName val="BPlan_Energy_Balance_Table9"/>
      <sheetName val="Approved_Energy_Balance9"/>
      <sheetName val="Energy_Requirement9"/>
      <sheetName val="CE_PPA_Installed_9"/>
      <sheetName val="Table_for_Business_Plan9"/>
      <sheetName val="UPERC_approved_9"/>
      <sheetName val="May19_9"/>
      <sheetName val="July-19_9"/>
      <sheetName val="Sep-19_9"/>
      <sheetName val="PP_FY_2019-20_(Monthly)9"/>
      <sheetName val="PLF_Computation9"/>
      <sheetName val="FY_19_209"/>
      <sheetName val="FY_20_219"/>
      <sheetName val="FY_21_229"/>
      <sheetName val="FY_22_239"/>
      <sheetName val="FY_23_249"/>
      <sheetName val="FY_24_259"/>
      <sheetName val="Table_for_Petition9"/>
      <sheetName val="dpc_cost9"/>
      <sheetName val="Survey_Status_29"/>
      <sheetName val="Latest_revised_Cost_Estimates_9"/>
      <sheetName val="Form_69"/>
      <sheetName val="220Kv_(2)9"/>
      <sheetName val="Unit_Rate9"/>
      <sheetName val="160MVA_Addl9"/>
      <sheetName val="220KV_FB9"/>
      <sheetName val="315MVA_Addl9"/>
      <sheetName val="Addl_4010"/>
      <sheetName val="Addl_209"/>
      <sheetName val="Addl_63_(2)9"/>
      <sheetName val="A_3_78"/>
      <sheetName val="Data_base_Feb_098"/>
      <sheetName val="132kv_DCDS8"/>
      <sheetName val="PACK_(B)7"/>
      <sheetName val="STN_WISE_EMR7"/>
      <sheetName val="Adj_TB6"/>
      <sheetName val="Instruction_Sheet6"/>
      <sheetName val="R_Hrs__Since_Comm7"/>
      <sheetName val="Scheme_Area_Details_Block___C28"/>
      <sheetName val="Prop_aug_of_Ex_33KVSS_E3a8"/>
      <sheetName val="Input_sheet6"/>
      <sheetName val="BPlan_Energy_Balance_Table6"/>
      <sheetName val="Approved_Energy_Balance6"/>
      <sheetName val="Energy_Requirement6"/>
      <sheetName val="CE_PPA_Installed_6"/>
      <sheetName val="Table_for_Business_Plan6"/>
      <sheetName val="UPERC_approved_6"/>
      <sheetName val="May19_6"/>
      <sheetName val="July-19_6"/>
      <sheetName val="Sep-19_6"/>
      <sheetName val="PP_FY_2019-20_(Monthly)6"/>
      <sheetName val="PLF_Computation6"/>
      <sheetName val="FY_19_206"/>
      <sheetName val="FY_20_216"/>
      <sheetName val="FY_21_226"/>
      <sheetName val="FY_22_236"/>
      <sheetName val="FY_23_246"/>
      <sheetName val="FY_24_256"/>
      <sheetName val="Table_for_Petition6"/>
      <sheetName val="dpc_cost6"/>
      <sheetName val="Survey_Status_26"/>
      <sheetName val="Latest_revised_Cost_Estimates_6"/>
      <sheetName val="Form_66"/>
      <sheetName val="220Kv_(2)6"/>
      <sheetName val="Unit_Rate8"/>
      <sheetName val="160MVA_Addl8"/>
      <sheetName val="220KV_FB8"/>
      <sheetName val="315MVA_Addl8"/>
      <sheetName val="Addl_409"/>
      <sheetName val="Addl_208"/>
      <sheetName val="Addl_63_(2)8"/>
      <sheetName val="A_3_77"/>
      <sheetName val="Data_base_Feb_097"/>
      <sheetName val="132kv_DCDS7"/>
      <sheetName val="PACK_(B)6"/>
      <sheetName val="STN_WISE_EMR6"/>
      <sheetName val="Adj_TB5"/>
      <sheetName val="Instruction_Sheet5"/>
      <sheetName val="R_Hrs__Since_Comm6"/>
      <sheetName val="Scheme_Area_Details_Block___C27"/>
      <sheetName val="Prop_aug_of_Ex_33KVSS_E3a7"/>
      <sheetName val="Input_sheet5"/>
      <sheetName val="BPlan_Energy_Balance_Table5"/>
      <sheetName val="Approved_Energy_Balance5"/>
      <sheetName val="Energy_Requirement5"/>
      <sheetName val="CE_PPA_Installed_5"/>
      <sheetName val="Table_for_Business_Plan5"/>
      <sheetName val="UPERC_approved_5"/>
      <sheetName val="May19_5"/>
      <sheetName val="July-19_5"/>
      <sheetName val="Sep-19_5"/>
      <sheetName val="PP_FY_2019-20_(Monthly)5"/>
      <sheetName val="PLF_Computation5"/>
      <sheetName val="FY_19_205"/>
      <sheetName val="FY_20_215"/>
      <sheetName val="FY_21_225"/>
      <sheetName val="FY_22_235"/>
      <sheetName val="FY_23_245"/>
      <sheetName val="FY_24_255"/>
      <sheetName val="Table_for_Petition5"/>
      <sheetName val="dpc_cost5"/>
      <sheetName val="Survey_Status_25"/>
      <sheetName val="Latest_revised_Cost_Estimates_5"/>
      <sheetName val="Form_65"/>
      <sheetName val="220Kv_(2)5"/>
      <sheetName val="Unit_Rate10"/>
      <sheetName val="160MVA_Addl10"/>
      <sheetName val="220KV_FB10"/>
      <sheetName val="315MVA_Addl10"/>
      <sheetName val="Addl_4011"/>
      <sheetName val="Addl_2010"/>
      <sheetName val="Addl_63_(2)10"/>
      <sheetName val="A_3_79"/>
      <sheetName val="Data_base_Feb_099"/>
      <sheetName val="132kv_DCDS9"/>
      <sheetName val="PACK_(B)8"/>
      <sheetName val="STN_WISE_EMR8"/>
      <sheetName val="Adj_TB7"/>
      <sheetName val="Instruction_Sheet7"/>
      <sheetName val="R_Hrs__Since_Comm8"/>
      <sheetName val="Scheme_Area_Details_Block___C29"/>
      <sheetName val="Prop_aug_of_Ex_33KVSS_E3a9"/>
      <sheetName val="Input_sheet7"/>
      <sheetName val="BPlan_Energy_Balance_Table7"/>
      <sheetName val="Approved_Energy_Balance7"/>
      <sheetName val="Energy_Requirement7"/>
      <sheetName val="CE_PPA_Installed_7"/>
      <sheetName val="Table_for_Business_Plan7"/>
      <sheetName val="UPERC_approved_7"/>
      <sheetName val="May19_7"/>
      <sheetName val="July-19_7"/>
      <sheetName val="Sep-19_7"/>
      <sheetName val="PP_FY_2019-20_(Monthly)7"/>
      <sheetName val="PLF_Computation7"/>
      <sheetName val="FY_19_207"/>
      <sheetName val="FY_20_217"/>
      <sheetName val="FY_21_227"/>
      <sheetName val="FY_22_237"/>
      <sheetName val="FY_23_247"/>
      <sheetName val="FY_24_257"/>
      <sheetName val="Table_for_Petition7"/>
      <sheetName val="dpc_cost7"/>
      <sheetName val="Survey_Status_27"/>
      <sheetName val="Latest_revised_Cost_Estimates_7"/>
      <sheetName val="Form_67"/>
      <sheetName val="220Kv_(2)7"/>
      <sheetName val="Unit_Rate11"/>
      <sheetName val="160MVA_Addl11"/>
      <sheetName val="220KV_FB11"/>
      <sheetName val="315MVA_Addl11"/>
      <sheetName val="Addl_4012"/>
      <sheetName val="Addl_2011"/>
      <sheetName val="Addl_63_(2)11"/>
      <sheetName val="A_3_710"/>
      <sheetName val="Data_base_Feb_0910"/>
      <sheetName val="132kv_DCDS10"/>
      <sheetName val="PACK_(B)9"/>
      <sheetName val="STN_WISE_EMR9"/>
      <sheetName val="Adj_TB8"/>
      <sheetName val="Instruction_Sheet8"/>
      <sheetName val="R_Hrs__Since_Comm9"/>
      <sheetName val="Scheme_Area_Details_Block___C10"/>
      <sheetName val="Prop_aug_of_Ex_33KVSS_E3a10"/>
      <sheetName val="Input_sheet8"/>
      <sheetName val="BPlan_Energy_Balance_Table8"/>
      <sheetName val="Approved_Energy_Balance8"/>
      <sheetName val="Energy_Requirement8"/>
      <sheetName val="CE_PPA_Installed_8"/>
      <sheetName val="Table_for_Business_Plan8"/>
      <sheetName val="UPERC_approved_8"/>
      <sheetName val="May19_8"/>
      <sheetName val="July-19_8"/>
      <sheetName val="Sep-19_8"/>
      <sheetName val="PP_FY_2019-20_(Monthly)8"/>
      <sheetName val="PLF_Computation8"/>
      <sheetName val="FY_19_208"/>
      <sheetName val="FY_20_218"/>
      <sheetName val="FY_21_228"/>
      <sheetName val="FY_22_238"/>
      <sheetName val="FY_23_248"/>
      <sheetName val="FY_24_258"/>
      <sheetName val="Table_for_Petition8"/>
      <sheetName val="dpc_cost8"/>
      <sheetName val="Survey_Status_28"/>
      <sheetName val="Latest_revised_Cost_Estimates_8"/>
      <sheetName val="Form_68"/>
      <sheetName val="220Kv_(2)8"/>
      <sheetName val="Unit_Rate13"/>
      <sheetName val="160MVA_Addl13"/>
      <sheetName val="220KV_FB13"/>
      <sheetName val="315MVA_Addl13"/>
      <sheetName val="Addl_4014"/>
      <sheetName val="Addl_2013"/>
      <sheetName val="Addl_63_(2)13"/>
      <sheetName val="A_3_712"/>
      <sheetName val="Data_base_Feb_0912"/>
      <sheetName val="132kv_DCDS12"/>
      <sheetName val="PACK_(B)11"/>
      <sheetName val="STN_WISE_EMR11"/>
      <sheetName val="Adj_TB10"/>
      <sheetName val="Instruction_Sheet10"/>
      <sheetName val="R_Hrs__Since_Comm11"/>
      <sheetName val="Scheme_Area_Details_Block___C12"/>
      <sheetName val="Prop_aug_of_Ex_33KVSS_E3a12"/>
      <sheetName val="Input_sheet10"/>
      <sheetName val="BPlan_Energy_Balance_Table10"/>
      <sheetName val="Approved_Energy_Balance10"/>
      <sheetName val="Energy_Requirement10"/>
      <sheetName val="CE_PPA_Installed_10"/>
      <sheetName val="Table_for_Business_Plan10"/>
      <sheetName val="UPERC_approved_10"/>
      <sheetName val="May19_10"/>
      <sheetName val="July-19_10"/>
      <sheetName val="Sep-19_10"/>
      <sheetName val="PP_FY_2019-20_(Monthly)10"/>
      <sheetName val="PLF_Computation10"/>
      <sheetName val="FY_19_2010"/>
      <sheetName val="FY_20_2110"/>
      <sheetName val="FY_21_2210"/>
      <sheetName val="FY_22_2310"/>
      <sheetName val="FY_23_2410"/>
      <sheetName val="FY_24_2510"/>
      <sheetName val="Table_for_Petition10"/>
      <sheetName val="Unit_Rate14"/>
      <sheetName val="160MVA_Addl14"/>
      <sheetName val="220KV_FB14"/>
      <sheetName val="315MVA_Addl14"/>
      <sheetName val="Addl_4015"/>
      <sheetName val="Addl_2014"/>
      <sheetName val="Addl_63_(2)14"/>
      <sheetName val="A_3_713"/>
      <sheetName val="Data_base_Feb_0913"/>
      <sheetName val="132kv_DCDS13"/>
      <sheetName val="PACK_(B)12"/>
      <sheetName val="STN_WISE_EMR12"/>
      <sheetName val="Adj_TB11"/>
      <sheetName val="Instruction_Sheet11"/>
      <sheetName val="R_Hrs__Since_Comm12"/>
      <sheetName val="Scheme_Area_Details_Block___C13"/>
      <sheetName val="Prop_aug_of_Ex_33KVSS_E3a13"/>
      <sheetName val="Input_sheet11"/>
      <sheetName val="BPlan_Energy_Balance_Table11"/>
      <sheetName val="Approved_Energy_Balance11"/>
      <sheetName val="Energy_Requirement11"/>
      <sheetName val="CE_PPA_Installed_11"/>
      <sheetName val="Table_for_Business_Plan11"/>
      <sheetName val="UPERC_approved_11"/>
      <sheetName val="May19_11"/>
      <sheetName val="July-19_11"/>
      <sheetName val="Sep-19_11"/>
      <sheetName val="PP_FY_2019-20_(Monthly)11"/>
      <sheetName val="PLF_Computation11"/>
      <sheetName val="FY_19_2011"/>
      <sheetName val="FY_20_2111"/>
      <sheetName val="FY_21_2211"/>
      <sheetName val="FY_22_2311"/>
      <sheetName val="FY_23_2411"/>
      <sheetName val="FY_24_2511"/>
      <sheetName val="Table_for_Petition11"/>
      <sheetName val="Unit_Rate15"/>
      <sheetName val="160MVA_Addl15"/>
      <sheetName val="220KV_FB15"/>
      <sheetName val="315MVA_Addl15"/>
      <sheetName val="Addl_4016"/>
      <sheetName val="Addl_2015"/>
      <sheetName val="Addl_63_(2)15"/>
      <sheetName val="A_3_714"/>
      <sheetName val="Data_base_Feb_0914"/>
      <sheetName val="132kv_DCDS14"/>
      <sheetName val="PACK_(B)13"/>
      <sheetName val="STN_WISE_EMR13"/>
      <sheetName val="Adj_TB12"/>
      <sheetName val="Instruction_Sheet12"/>
      <sheetName val="R_Hrs__Since_Comm13"/>
      <sheetName val="Scheme_Area_Details_Block___C14"/>
      <sheetName val="Prop_aug_of_Ex_33KVSS_E3a14"/>
      <sheetName val="Input_sheet12"/>
      <sheetName val="BPlan_Energy_Balance_Table12"/>
      <sheetName val="Approved_Energy_Balance12"/>
      <sheetName val="Energy_Requirement12"/>
      <sheetName val="CE_PPA_Installed_12"/>
      <sheetName val="Table_for_Business_Plan12"/>
      <sheetName val="UPERC_approved_12"/>
      <sheetName val="May19_12"/>
      <sheetName val="July-19_12"/>
      <sheetName val="Sep-19_12"/>
      <sheetName val="PP_FY_2019-20_(Monthly)12"/>
      <sheetName val="PLF_Computation12"/>
      <sheetName val="FY_19_2012"/>
      <sheetName val="FY_20_2112"/>
      <sheetName val="FY_21_2212"/>
      <sheetName val="FY_22_2312"/>
      <sheetName val="FY_23_2412"/>
      <sheetName val="FY_24_2512"/>
      <sheetName val="Table_for_Petition12"/>
      <sheetName val="Unit_Rate17"/>
      <sheetName val="160MVA_Addl17"/>
      <sheetName val="220KV_FB17"/>
      <sheetName val="315MVA_Addl17"/>
      <sheetName val="Addl_4018"/>
      <sheetName val="Addl_2017"/>
      <sheetName val="Addl_63_(2)17"/>
      <sheetName val="A_3_716"/>
      <sheetName val="Data_base_Feb_0916"/>
      <sheetName val="132kv_DCDS16"/>
      <sheetName val="PACK_(B)15"/>
      <sheetName val="STN_WISE_EMR15"/>
      <sheetName val="Adj_TB14"/>
      <sheetName val="Instruction_Sheet14"/>
      <sheetName val="R_Hrs__Since_Comm15"/>
      <sheetName val="Scheme_Area_Details_Block___C16"/>
      <sheetName val="Prop_aug_of_Ex_33KVSS_E3a16"/>
      <sheetName val="Input_sheet14"/>
      <sheetName val="BPlan_Energy_Balance_Table14"/>
      <sheetName val="Approved_Energy_Balance14"/>
      <sheetName val="Energy_Requirement14"/>
      <sheetName val="CE_PPA_Installed_14"/>
      <sheetName val="Table_for_Business_Plan14"/>
      <sheetName val="UPERC_approved_14"/>
      <sheetName val="May19_14"/>
      <sheetName val="July-19_14"/>
      <sheetName val="Sep-19_14"/>
      <sheetName val="PP_FY_2019-20_(Monthly)14"/>
      <sheetName val="PLF_Computation14"/>
      <sheetName val="FY_19_2014"/>
      <sheetName val="FY_20_2114"/>
      <sheetName val="FY_21_2214"/>
      <sheetName val="FY_22_2314"/>
      <sheetName val="FY_23_2414"/>
      <sheetName val="FY_24_2514"/>
      <sheetName val="Table_for_Petition14"/>
      <sheetName val="dpc_cost11"/>
      <sheetName val="Survey_Status_211"/>
      <sheetName val="Latest_revised_Cost_Estimates11"/>
      <sheetName val="Form_611"/>
      <sheetName val="220Kv_(2)11"/>
      <sheetName val="Unit_Rate16"/>
      <sheetName val="160MVA_Addl16"/>
      <sheetName val="220KV_FB16"/>
      <sheetName val="315MVA_Addl16"/>
      <sheetName val="Addl_4017"/>
      <sheetName val="Addl_2016"/>
      <sheetName val="Addl_63_(2)16"/>
      <sheetName val="A_3_715"/>
      <sheetName val="Data_base_Feb_0915"/>
      <sheetName val="132kv_DCDS15"/>
      <sheetName val="PACK_(B)14"/>
      <sheetName val="STN_WISE_EMR14"/>
      <sheetName val="Adj_TB13"/>
      <sheetName val="Instruction_Sheet13"/>
      <sheetName val="R_Hrs__Since_Comm14"/>
      <sheetName val="Scheme_Area_Details_Block___C15"/>
      <sheetName val="Prop_aug_of_Ex_33KVSS_E3a15"/>
      <sheetName val="Input_sheet13"/>
      <sheetName val="BPlan_Energy_Balance_Table13"/>
      <sheetName val="Approved_Energy_Balance13"/>
      <sheetName val="Energy_Requirement13"/>
      <sheetName val="CE_PPA_Installed_13"/>
      <sheetName val="Table_for_Business_Plan13"/>
      <sheetName val="UPERC_approved_13"/>
      <sheetName val="May19_13"/>
      <sheetName val="July-19_13"/>
      <sheetName val="Sep-19_13"/>
      <sheetName val="PP_FY_2019-20_(Monthly)13"/>
      <sheetName val="PLF_Computation13"/>
      <sheetName val="FY_19_2013"/>
      <sheetName val="FY_20_2113"/>
      <sheetName val="FY_21_2213"/>
      <sheetName val="FY_22_2313"/>
      <sheetName val="FY_23_2413"/>
      <sheetName val="FY_24_2513"/>
      <sheetName val="Table_for_Petition13"/>
      <sheetName val="dpc_cost10"/>
      <sheetName val="Survey_Status_210"/>
      <sheetName val="Latest_revised_Cost_Estimates10"/>
      <sheetName val="Form_610"/>
      <sheetName val="220Kv_(2)10"/>
      <sheetName val="Unit_Rate22"/>
      <sheetName val="160MVA_Addl22"/>
      <sheetName val="220KV_FB22"/>
      <sheetName val="315MVA_Addl22"/>
      <sheetName val="Addl_4023"/>
      <sheetName val="Addl_2022"/>
      <sheetName val="Addl_63_(2)22"/>
      <sheetName val="A_3_721"/>
      <sheetName val="Data_base_Feb_0921"/>
      <sheetName val="132kv_DCDS21"/>
      <sheetName val="PACK_(B)20"/>
      <sheetName val="STN_WISE_EMR20"/>
      <sheetName val="Adj_TB19"/>
      <sheetName val="Instruction_Sheet19"/>
      <sheetName val="R_Hrs__Since_Comm20"/>
      <sheetName val="Scheme_Area_Details_Block___C30"/>
      <sheetName val="Prop_aug_of_Ex_33KVSS_E3a21"/>
      <sheetName val="Input_sheet19"/>
      <sheetName val="BPlan_Energy_Balance_Table19"/>
      <sheetName val="Approved_Energy_Balance19"/>
      <sheetName val="Energy_Requirement19"/>
      <sheetName val="CE_PPA_Installed_19"/>
      <sheetName val="Table_for_Business_Plan19"/>
      <sheetName val="UPERC_approved_19"/>
      <sheetName val="May19_19"/>
      <sheetName val="July-19_19"/>
      <sheetName val="Sep-19_19"/>
      <sheetName val="PP_FY_2019-20_(Monthly)19"/>
      <sheetName val="PLF_Computation19"/>
      <sheetName val="FY_19_2019"/>
      <sheetName val="FY_20_2119"/>
      <sheetName val="FY_21_2219"/>
      <sheetName val="FY_22_2319"/>
      <sheetName val="FY_23_2419"/>
      <sheetName val="FY_24_2519"/>
      <sheetName val="Table_for_Petition19"/>
      <sheetName val="dpc_cost16"/>
      <sheetName val="Survey_Status_216"/>
      <sheetName val="Latest_revised_Cost_Estimates16"/>
      <sheetName val="Form_616"/>
      <sheetName val="220Kv_(2)16"/>
      <sheetName val="Unit_Rate18"/>
      <sheetName val="160MVA_Addl18"/>
      <sheetName val="220KV_FB18"/>
      <sheetName val="315MVA_Addl18"/>
      <sheetName val="Addl_4019"/>
      <sheetName val="Addl_2018"/>
      <sheetName val="Addl_63_(2)18"/>
      <sheetName val="A_3_717"/>
      <sheetName val="Data_base_Feb_0917"/>
      <sheetName val="132kv_DCDS17"/>
      <sheetName val="PACK_(B)16"/>
      <sheetName val="STN_WISE_EMR16"/>
      <sheetName val="Adj_TB15"/>
      <sheetName val="Instruction_Sheet15"/>
      <sheetName val="R_Hrs__Since_Comm16"/>
      <sheetName val="Scheme_Area_Details_Block___C17"/>
      <sheetName val="Prop_aug_of_Ex_33KVSS_E3a17"/>
      <sheetName val="Input_sheet15"/>
      <sheetName val="BPlan_Energy_Balance_Table15"/>
      <sheetName val="Approved_Energy_Balance15"/>
      <sheetName val="Energy_Requirement15"/>
      <sheetName val="CE_PPA_Installed_15"/>
      <sheetName val="Table_for_Business_Plan15"/>
      <sheetName val="UPERC_approved_15"/>
      <sheetName val="May19_15"/>
      <sheetName val="July-19_15"/>
      <sheetName val="Sep-19_15"/>
      <sheetName val="PP_FY_2019-20_(Monthly)15"/>
      <sheetName val="PLF_Computation15"/>
      <sheetName val="FY_19_2015"/>
      <sheetName val="FY_20_2115"/>
      <sheetName val="FY_21_2215"/>
      <sheetName val="FY_22_2315"/>
      <sheetName val="FY_23_2415"/>
      <sheetName val="FY_24_2515"/>
      <sheetName val="Table_for_Petition15"/>
      <sheetName val="dpc_cost12"/>
      <sheetName val="Survey_Status_212"/>
      <sheetName val="Latest_revised_Cost_Estimates12"/>
      <sheetName val="Form_612"/>
      <sheetName val="220Kv_(2)12"/>
      <sheetName val="Unit_Rate19"/>
      <sheetName val="160MVA_Addl19"/>
      <sheetName val="220KV_FB19"/>
      <sheetName val="315MVA_Addl19"/>
      <sheetName val="Addl_4020"/>
      <sheetName val="Addl_2019"/>
      <sheetName val="Addl_63_(2)19"/>
      <sheetName val="A_3_718"/>
      <sheetName val="Data_base_Feb_0918"/>
      <sheetName val="132kv_DCDS18"/>
      <sheetName val="PACK_(B)17"/>
      <sheetName val="STN_WISE_EMR17"/>
      <sheetName val="Adj_TB16"/>
      <sheetName val="Instruction_Sheet16"/>
      <sheetName val="R_Hrs__Since_Comm17"/>
      <sheetName val="Scheme_Area_Details_Block___C18"/>
      <sheetName val="Prop_aug_of_Ex_33KVSS_E3a18"/>
      <sheetName val="Input_sheet16"/>
      <sheetName val="BPlan_Energy_Balance_Table16"/>
      <sheetName val="Approved_Energy_Balance16"/>
      <sheetName val="Energy_Requirement16"/>
      <sheetName val="CE_PPA_Installed_16"/>
      <sheetName val="Table_for_Business_Plan16"/>
      <sheetName val="UPERC_approved_16"/>
      <sheetName val="May19_16"/>
      <sheetName val="July-19_16"/>
      <sheetName val="Sep-19_16"/>
      <sheetName val="PP_FY_2019-20_(Monthly)16"/>
      <sheetName val="PLF_Computation16"/>
      <sheetName val="FY_19_2016"/>
      <sheetName val="FY_20_2116"/>
      <sheetName val="FY_21_2216"/>
      <sheetName val="FY_22_2316"/>
      <sheetName val="FY_23_2416"/>
      <sheetName val="FY_24_2516"/>
      <sheetName val="Table_for_Petition16"/>
      <sheetName val="dpc_cost13"/>
      <sheetName val="Survey_Status_213"/>
      <sheetName val="Latest_revised_Cost_Estimates13"/>
      <sheetName val="Form_613"/>
      <sheetName val="220Kv_(2)13"/>
      <sheetName val="Unit_Rate20"/>
      <sheetName val="160MVA_Addl20"/>
      <sheetName val="220KV_FB20"/>
      <sheetName val="315MVA_Addl20"/>
      <sheetName val="Addl_4021"/>
      <sheetName val="Addl_2020"/>
      <sheetName val="Addl_63_(2)20"/>
      <sheetName val="A_3_719"/>
      <sheetName val="Data_base_Feb_0919"/>
      <sheetName val="132kv_DCDS19"/>
      <sheetName val="PACK_(B)18"/>
      <sheetName val="STN_WISE_EMR18"/>
      <sheetName val="Adj_TB17"/>
      <sheetName val="Instruction_Sheet17"/>
      <sheetName val="R_Hrs__Since_Comm18"/>
      <sheetName val="Scheme_Area_Details_Block___C19"/>
      <sheetName val="Prop_aug_of_Ex_33KVSS_E3a19"/>
      <sheetName val="Input_sheet17"/>
      <sheetName val="BPlan_Energy_Balance_Table17"/>
      <sheetName val="Approved_Energy_Balance17"/>
      <sheetName val="Energy_Requirement17"/>
      <sheetName val="CE_PPA_Installed_17"/>
      <sheetName val="Table_for_Business_Plan17"/>
      <sheetName val="UPERC_approved_17"/>
      <sheetName val="May19_17"/>
      <sheetName val="July-19_17"/>
      <sheetName val="Sep-19_17"/>
      <sheetName val="PP_FY_2019-20_(Monthly)17"/>
      <sheetName val="PLF_Computation17"/>
      <sheetName val="FY_19_2017"/>
      <sheetName val="FY_20_2117"/>
      <sheetName val="FY_21_2217"/>
      <sheetName val="FY_22_2317"/>
      <sheetName val="FY_23_2417"/>
      <sheetName val="FY_24_2517"/>
      <sheetName val="Table_for_Petition17"/>
      <sheetName val="dpc_cost14"/>
      <sheetName val="Survey_Status_214"/>
      <sheetName val="Latest_revised_Cost_Estimates14"/>
      <sheetName val="Form_614"/>
      <sheetName val="220Kv_(2)14"/>
      <sheetName val="Unit_Rate21"/>
      <sheetName val="160MVA_Addl21"/>
      <sheetName val="220KV_FB21"/>
      <sheetName val="315MVA_Addl21"/>
      <sheetName val="Addl_4022"/>
      <sheetName val="Addl_2021"/>
      <sheetName val="Addl_63_(2)21"/>
      <sheetName val="A_3_720"/>
      <sheetName val="Data_base_Feb_0920"/>
      <sheetName val="132kv_DCDS20"/>
      <sheetName val="PACK_(B)19"/>
      <sheetName val="STN_WISE_EMR19"/>
      <sheetName val="Adj_TB18"/>
      <sheetName val="Instruction_Sheet18"/>
      <sheetName val="R_Hrs__Since_Comm19"/>
      <sheetName val="Scheme_Area_Details_Block___C20"/>
      <sheetName val="Prop_aug_of_Ex_33KVSS_E3a20"/>
      <sheetName val="Input_sheet18"/>
      <sheetName val="BPlan_Energy_Balance_Table18"/>
      <sheetName val="Approved_Energy_Balance18"/>
      <sheetName val="Energy_Requirement18"/>
      <sheetName val="CE_PPA_Installed_18"/>
      <sheetName val="Table_for_Business_Plan18"/>
      <sheetName val="UPERC_approved_18"/>
      <sheetName val="May19_18"/>
      <sheetName val="July-19_18"/>
      <sheetName val="Sep-19_18"/>
      <sheetName val="PP_FY_2019-20_(Monthly)18"/>
      <sheetName val="PLF_Computation18"/>
      <sheetName val="FY_19_2018"/>
      <sheetName val="FY_20_2118"/>
      <sheetName val="FY_21_2218"/>
      <sheetName val="FY_22_2318"/>
      <sheetName val="FY_23_2418"/>
      <sheetName val="FY_24_2518"/>
      <sheetName val="Table_for_Petition18"/>
      <sheetName val="dpc_cost15"/>
      <sheetName val="Survey_Status_215"/>
      <sheetName val="Latest_revised_Cost_Estimates15"/>
      <sheetName val="Form_615"/>
      <sheetName val="220Kv_(2)15"/>
      <sheetName val="Unit_Rate23"/>
      <sheetName val="160MVA_Addl23"/>
      <sheetName val="220KV_FB23"/>
      <sheetName val="315MVA_Addl23"/>
      <sheetName val="Addl_4024"/>
      <sheetName val="Addl_2023"/>
      <sheetName val="Addl_63_(2)23"/>
      <sheetName val="A_3_722"/>
      <sheetName val="Data_base_Feb_0922"/>
      <sheetName val="132kv_DCDS22"/>
      <sheetName val="PACK_(B)21"/>
      <sheetName val="STN_WISE_EMR21"/>
      <sheetName val="Adj_TB20"/>
      <sheetName val="Instruction_Sheet20"/>
      <sheetName val="R_Hrs__Since_Comm21"/>
      <sheetName val="Scheme_Area_Details_Block___C31"/>
      <sheetName val="Prop_aug_of_Ex_33KVSS_E3a22"/>
      <sheetName val="Input_sheet20"/>
      <sheetName val="BPlan_Energy_Balance_Table20"/>
      <sheetName val="Approved_Energy_Balance20"/>
      <sheetName val="Energy_Requirement20"/>
      <sheetName val="CE_PPA_Installed_20"/>
      <sheetName val="Table_for_Business_Plan20"/>
      <sheetName val="UPERC_approved_20"/>
      <sheetName val="May19_20"/>
      <sheetName val="July-19_20"/>
      <sheetName val="Sep-19_20"/>
      <sheetName val="PP_FY_2019-20_(Monthly)20"/>
      <sheetName val="PLF_Computation20"/>
      <sheetName val="FY_19_2020"/>
      <sheetName val="FY_20_2120"/>
      <sheetName val="FY_21_2220"/>
      <sheetName val="FY_22_2320"/>
      <sheetName val="FY_23_2420"/>
      <sheetName val="FY_24_2520"/>
      <sheetName val="Table_for_Petition20"/>
      <sheetName val="dpc_cost17"/>
      <sheetName val="Survey_Status_217"/>
      <sheetName val="Latest_revised_Cost_Estimates17"/>
      <sheetName val="Form_617"/>
      <sheetName val="220Kv_(2)17"/>
      <sheetName val="Unit_Rate24"/>
      <sheetName val="160MVA_Addl24"/>
      <sheetName val="220KV_FB24"/>
      <sheetName val="315MVA_Addl24"/>
      <sheetName val="Addl_4025"/>
      <sheetName val="Addl_2024"/>
      <sheetName val="Addl_63_(2)24"/>
      <sheetName val="A_3_723"/>
      <sheetName val="Data_base_Feb_0923"/>
      <sheetName val="132kv_DCDS23"/>
      <sheetName val="PACK_(B)22"/>
      <sheetName val="STN_WISE_EMR22"/>
      <sheetName val="Adj_TB21"/>
      <sheetName val="Instruction_Sheet21"/>
      <sheetName val="R_Hrs__Since_Comm22"/>
      <sheetName val="Scheme_Area_Details_Block___C32"/>
      <sheetName val="Prop_aug_of_Ex_33KVSS_E3a23"/>
      <sheetName val="Input_sheet21"/>
      <sheetName val="BPlan_Energy_Balance_Table21"/>
      <sheetName val="Approved_Energy_Balance21"/>
      <sheetName val="Energy_Requirement21"/>
      <sheetName val="CE_PPA_Installed_21"/>
      <sheetName val="Table_for_Business_Plan21"/>
      <sheetName val="UPERC_approved_21"/>
      <sheetName val="May19_21"/>
      <sheetName val="July-19_21"/>
      <sheetName val="Sep-19_21"/>
      <sheetName val="PP_FY_2019-20_(Monthly)21"/>
      <sheetName val="PLF_Computation21"/>
      <sheetName val="FY_19_2021"/>
      <sheetName val="FY_20_2121"/>
      <sheetName val="FY_21_2221"/>
      <sheetName val="FY_22_2321"/>
      <sheetName val="FY_23_2421"/>
      <sheetName val="FY_24_2521"/>
      <sheetName val="Table_for_Petition21"/>
      <sheetName val="dpc_cost18"/>
      <sheetName val="Survey_Status_218"/>
      <sheetName val="Latest_revised_Cost_Estimates18"/>
      <sheetName val="Form_618"/>
      <sheetName val="220Kv_(2)18"/>
      <sheetName val="% of Elect"/>
      <sheetName val="cap all"/>
      <sheetName val="Lead Statement"/>
      <sheetName val="Detailed Estimate"/>
      <sheetName val="Labour charges"/>
      <sheetName val="Sheet3"/>
      <sheetName val="A2-02-03"/>
      <sheetName val="all"/>
      <sheetName val="Form-C4"/>
      <sheetName val="RevenueInput"/>
      <sheetName val="cover1"/>
      <sheetName val="QOSWS "/>
      <sheetName val="QFC"/>
      <sheetName val="DE"/>
      <sheetName val="J"/>
      <sheetName val="BOQ"/>
      <sheetName val="CE"/>
      <sheetName val="12"/>
      <sheetName val="Stationwise Thermal &amp; Hydel Gen"/>
      <sheetName val="Executive Summary -Thermal"/>
      <sheetName val="TWELVE"/>
      <sheetName val="2004"/>
      <sheetName val="indapsp"/>
      <sheetName val="indapep"/>
      <sheetName val="indapnp"/>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row r="38">
          <cell r="A38" t="str">
            <v xml:space="preserve">ESTIMATE FOR INSTALLATION OF ADDITIONAL 1X40MVA 132/33KV TRANSFORMER AT EXISTING EHV SUBSTATION </v>
          </cell>
        </row>
        <row r="39">
          <cell r="A39" t="str">
            <v>ESTIMATE FOR INSTALLATION OF ADDITIONAL 1X40MVA 132/33KV TRANSFORMER AT EXISTING EHV SUBSTATION</v>
          </cell>
        </row>
        <row r="40">
          <cell r="A40" t="str">
            <v>SCHEDULE</v>
          </cell>
        </row>
        <row r="41">
          <cell r="A41" t="str">
            <v>SCHEDULE</v>
          </cell>
        </row>
        <row r="42">
          <cell r="A42" t="str">
            <v>TOTAL NO. OF LOCATIONS</v>
          </cell>
          <cell r="B42">
            <v>0</v>
          </cell>
          <cell r="C42">
            <v>1</v>
          </cell>
        </row>
        <row r="43">
          <cell r="C43">
            <v>1</v>
          </cell>
        </row>
        <row r="44">
          <cell r="A44" t="str">
            <v>SNO</v>
          </cell>
          <cell r="B44" t="str">
            <v>PARTICULARS</v>
          </cell>
          <cell r="C44" t="str">
            <v>Quantity</v>
          </cell>
          <cell r="D44" t="str">
            <v>EX-W Rate</v>
          </cell>
          <cell r="E44" t="str">
            <v>EX-W Amount</v>
          </cell>
          <cell r="F44" t="str">
            <v>Other Rate</v>
          </cell>
          <cell r="G44" t="str">
            <v>Other Amount</v>
          </cell>
          <cell r="H44" t="str">
            <v>Total Rate</v>
          </cell>
          <cell r="I44" t="str">
            <v>Total Amount</v>
          </cell>
        </row>
        <row r="45">
          <cell r="A45" t="str">
            <v>SNO</v>
          </cell>
          <cell r="B45" t="str">
            <v>PARTICULARS</v>
          </cell>
          <cell r="C45" t="str">
            <v>Quantity</v>
          </cell>
          <cell r="D45" t="str">
            <v>EX-W Rate</v>
          </cell>
          <cell r="E45" t="str">
            <v>EX-W Amount</v>
          </cell>
          <cell r="F45" t="str">
            <v>Other Rate</v>
          </cell>
          <cell r="G45" t="str">
            <v>Other Amount</v>
          </cell>
          <cell r="H45" t="str">
            <v>Total Rate</v>
          </cell>
          <cell r="I45" t="str">
            <v>Total Amount</v>
          </cell>
        </row>
        <row r="46">
          <cell r="A46" t="str">
            <v>(A)</v>
          </cell>
          <cell r="B46" t="str">
            <v>220KV EQUIPMENTS</v>
          </cell>
        </row>
        <row r="47">
          <cell r="A47" t="str">
            <v>(A)</v>
          </cell>
          <cell r="B47" t="str">
            <v>220KV EQUIPMENTS</v>
          </cell>
        </row>
        <row r="48">
          <cell r="A48">
            <v>1</v>
          </cell>
          <cell r="B48" t="str">
            <v>Circuit Breaker</v>
          </cell>
          <cell r="C48">
            <v>0</v>
          </cell>
          <cell r="D48">
            <v>13.429399999999999</v>
          </cell>
          <cell r="E48">
            <v>0</v>
          </cell>
          <cell r="F48">
            <v>1.0102</v>
          </cell>
          <cell r="G48">
            <v>0</v>
          </cell>
          <cell r="H48">
            <v>14.439599999999999</v>
          </cell>
          <cell r="I48">
            <v>0</v>
          </cell>
        </row>
        <row r="49">
          <cell r="A49">
            <v>2</v>
          </cell>
          <cell r="B49" t="str">
            <v>Current Transformer</v>
          </cell>
          <cell r="C49">
            <v>0</v>
          </cell>
          <cell r="D49">
            <v>1.3</v>
          </cell>
          <cell r="E49">
            <v>0</v>
          </cell>
          <cell r="F49">
            <v>9.1999999999999998E-2</v>
          </cell>
          <cell r="G49">
            <v>0</v>
          </cell>
          <cell r="H49">
            <v>1.3920000000000001</v>
          </cell>
          <cell r="I49">
            <v>0</v>
          </cell>
        </row>
        <row r="50">
          <cell r="A50">
            <v>3</v>
          </cell>
          <cell r="B50" t="str">
            <v>Isolator (with E/S)</v>
          </cell>
          <cell r="C50">
            <v>0</v>
          </cell>
          <cell r="D50">
            <v>0.50570000000000004</v>
          </cell>
          <cell r="E50">
            <v>0</v>
          </cell>
          <cell r="F50">
            <v>3.2899999999999999E-2</v>
          </cell>
          <cell r="G50">
            <v>0</v>
          </cell>
          <cell r="H50">
            <v>0.53860000000000008</v>
          </cell>
          <cell r="I50">
            <v>0</v>
          </cell>
        </row>
        <row r="51">
          <cell r="A51">
            <v>4</v>
          </cell>
          <cell r="B51" t="str">
            <v>Isolator (without E/S)</v>
          </cell>
          <cell r="C51">
            <v>0</v>
          </cell>
          <cell r="D51">
            <v>0.50570000000000004</v>
          </cell>
          <cell r="E51">
            <v>0</v>
          </cell>
          <cell r="F51">
            <v>3.2899999999999999E-2</v>
          </cell>
          <cell r="G51">
            <v>0</v>
          </cell>
          <cell r="H51">
            <v>0.53860000000000008</v>
          </cell>
          <cell r="I51">
            <v>0</v>
          </cell>
        </row>
        <row r="52">
          <cell r="A52">
            <v>5</v>
          </cell>
          <cell r="B52" t="str">
            <v>LA</v>
          </cell>
          <cell r="C52">
            <v>0</v>
          </cell>
          <cell r="D52">
            <v>0.4234</v>
          </cell>
          <cell r="E52">
            <v>0</v>
          </cell>
          <cell r="F52">
            <v>2.6100000000000002E-2</v>
          </cell>
          <cell r="G52">
            <v>0</v>
          </cell>
          <cell r="H52">
            <v>0.44950000000000001</v>
          </cell>
          <cell r="I52">
            <v>0</v>
          </cell>
        </row>
        <row r="53">
          <cell r="A53">
            <v>6</v>
          </cell>
          <cell r="B53" t="str">
            <v>PI / Solid Core Insulators</v>
          </cell>
          <cell r="C53">
            <v>0</v>
          </cell>
          <cell r="D53">
            <v>0.14399999999999999</v>
          </cell>
          <cell r="E53">
            <v>0</v>
          </cell>
          <cell r="F53">
            <v>9.7999999999999997E-3</v>
          </cell>
          <cell r="G53">
            <v>0</v>
          </cell>
          <cell r="H53">
            <v>0.15379999999999999</v>
          </cell>
          <cell r="I53">
            <v>0</v>
          </cell>
        </row>
        <row r="54">
          <cell r="A54">
            <v>7</v>
          </cell>
          <cell r="B54" t="str">
            <v>C&amp;R Panel(For feeder)</v>
          </cell>
          <cell r="C54">
            <v>0</v>
          </cell>
          <cell r="D54">
            <v>4.5674999999999999</v>
          </cell>
          <cell r="E54">
            <v>0</v>
          </cell>
          <cell r="F54">
            <v>9.1399999999999995E-2</v>
          </cell>
          <cell r="G54">
            <v>0</v>
          </cell>
          <cell r="H54">
            <v>4.6589</v>
          </cell>
          <cell r="I54">
            <v>0</v>
          </cell>
        </row>
        <row r="55">
          <cell r="A55">
            <v>8</v>
          </cell>
          <cell r="B55" t="str">
            <v>C&amp;R Panel (for transformer)</v>
          </cell>
          <cell r="C55">
            <v>0</v>
          </cell>
          <cell r="D55">
            <v>4.5674999999999999</v>
          </cell>
          <cell r="E55">
            <v>0</v>
          </cell>
          <cell r="F55">
            <v>9.1399999999999995E-2</v>
          </cell>
          <cell r="G55">
            <v>0</v>
          </cell>
          <cell r="H55">
            <v>4.6589</v>
          </cell>
          <cell r="I55">
            <v>0</v>
          </cell>
        </row>
        <row r="56">
          <cell r="A56">
            <v>9</v>
          </cell>
          <cell r="B56" t="str">
            <v>C&amp;R Panel (Bus coup./Bus tie)</v>
          </cell>
          <cell r="C56">
            <v>0</v>
          </cell>
          <cell r="D56">
            <v>4.5674999999999999</v>
          </cell>
          <cell r="E56">
            <v>0</v>
          </cell>
          <cell r="F56">
            <v>9.1399999999999995E-2</v>
          </cell>
          <cell r="G56">
            <v>0</v>
          </cell>
          <cell r="H56">
            <v>4.6589</v>
          </cell>
          <cell r="I56">
            <v>0</v>
          </cell>
        </row>
        <row r="57">
          <cell r="A57">
            <v>10</v>
          </cell>
          <cell r="B57" t="str">
            <v>Synchroscope</v>
          </cell>
          <cell r="C57">
            <v>0</v>
          </cell>
          <cell r="D57">
            <v>0</v>
          </cell>
          <cell r="E57">
            <v>0</v>
          </cell>
          <cell r="F57">
            <v>1.5</v>
          </cell>
          <cell r="G57">
            <v>0</v>
          </cell>
          <cell r="H57">
            <v>1.5</v>
          </cell>
          <cell r="I57">
            <v>0</v>
          </cell>
        </row>
        <row r="58">
          <cell r="A58">
            <v>11</v>
          </cell>
          <cell r="B58" t="str">
            <v>PT</v>
          </cell>
          <cell r="C58">
            <v>0</v>
          </cell>
          <cell r="D58">
            <v>1.5</v>
          </cell>
          <cell r="E58">
            <v>0</v>
          </cell>
          <cell r="F58">
            <v>0.1</v>
          </cell>
          <cell r="G58">
            <v>0</v>
          </cell>
          <cell r="H58">
            <v>1.6</v>
          </cell>
          <cell r="I58">
            <v>0</v>
          </cell>
        </row>
        <row r="59">
          <cell r="A59">
            <v>12</v>
          </cell>
          <cell r="B59" t="str">
            <v>Suspension/Tension String with H/W</v>
          </cell>
          <cell r="C59">
            <v>0</v>
          </cell>
          <cell r="D59">
            <v>6.0785000000000006E-2</v>
          </cell>
          <cell r="E59">
            <v>0</v>
          </cell>
          <cell r="F59">
            <v>6.0000000000000001E-3</v>
          </cell>
          <cell r="G59">
            <v>0</v>
          </cell>
          <cell r="H59">
            <v>6.6785000000000011E-2</v>
          </cell>
          <cell r="I59">
            <v>0</v>
          </cell>
        </row>
        <row r="60">
          <cell r="A60">
            <v>13</v>
          </cell>
          <cell r="B60" t="str">
            <v>Double Tension String with H/W</v>
          </cell>
          <cell r="C60">
            <v>0</v>
          </cell>
          <cell r="D60">
            <v>0.11468500000000001</v>
          </cell>
          <cell r="E60">
            <v>0</v>
          </cell>
          <cell r="F60">
            <v>1.1599999999999999E-2</v>
          </cell>
          <cell r="G60">
            <v>0</v>
          </cell>
          <cell r="H60">
            <v>0.12628500000000001</v>
          </cell>
          <cell r="I60">
            <v>0</v>
          </cell>
        </row>
        <row r="61">
          <cell r="A61">
            <v>13</v>
          </cell>
          <cell r="B61" t="str">
            <v>Double Tension String with H/W</v>
          </cell>
          <cell r="C61">
            <v>0</v>
          </cell>
          <cell r="D61">
            <v>0.114685</v>
          </cell>
          <cell r="E61">
            <v>0</v>
          </cell>
          <cell r="F61">
            <v>1.1599999999999999E-2</v>
          </cell>
          <cell r="G61">
            <v>0</v>
          </cell>
          <cell r="H61">
            <v>0.12628500000000001</v>
          </cell>
          <cell r="I61">
            <v>0</v>
          </cell>
        </row>
        <row r="62">
          <cell r="B62" t="str">
            <v>SUB TOTAL (A)</v>
          </cell>
          <cell r="C62" t="str">
            <v/>
          </cell>
          <cell r="D62">
            <v>0</v>
          </cell>
          <cell r="E62">
            <v>0</v>
          </cell>
          <cell r="F62">
            <v>0</v>
          </cell>
          <cell r="G62">
            <v>0</v>
          </cell>
          <cell r="H62">
            <v>0</v>
          </cell>
          <cell r="I62">
            <v>0</v>
          </cell>
        </row>
        <row r="63">
          <cell r="I63">
            <v>0</v>
          </cell>
        </row>
        <row r="64">
          <cell r="A64" t="str">
            <v>(B)</v>
          </cell>
          <cell r="B64" t="str">
            <v>132KV EQUIPMENTS</v>
          </cell>
        </row>
        <row r="65">
          <cell r="A65" t="str">
            <v>(B)</v>
          </cell>
          <cell r="B65" t="str">
            <v>132KV EQUIPMENTS</v>
          </cell>
        </row>
        <row r="66">
          <cell r="A66">
            <v>1</v>
          </cell>
          <cell r="B66" t="str">
            <v>Circuit Breaker</v>
          </cell>
          <cell r="C66">
            <v>1</v>
          </cell>
          <cell r="D66">
            <v>6.4887000000000015</v>
          </cell>
          <cell r="E66">
            <v>6.4887000000000015</v>
          </cell>
          <cell r="F66">
            <v>0.57534999999999992</v>
          </cell>
          <cell r="G66">
            <v>0.57534999999999992</v>
          </cell>
          <cell r="H66">
            <v>7.0640500000000017</v>
          </cell>
          <cell r="I66">
            <v>7.0640500000000017</v>
          </cell>
        </row>
        <row r="67">
          <cell r="A67">
            <v>2</v>
          </cell>
          <cell r="B67" t="str">
            <v>CT</v>
          </cell>
          <cell r="C67">
            <v>3</v>
          </cell>
          <cell r="D67">
            <v>0.6766871508379888</v>
          </cell>
          <cell r="E67">
            <v>2.0300614525139666</v>
          </cell>
          <cell r="F67">
            <v>4.9566480446927373E-2</v>
          </cell>
          <cell r="G67">
            <v>0.14869944134078211</v>
          </cell>
          <cell r="H67">
            <v>0.72625363128491616</v>
          </cell>
          <cell r="I67">
            <v>2.1787608938547489</v>
          </cell>
        </row>
        <row r="68">
          <cell r="A68">
            <v>3</v>
          </cell>
          <cell r="B68" t="str">
            <v xml:space="preserve">Isolator  with E/S </v>
          </cell>
          <cell r="C68">
            <v>0</v>
          </cell>
          <cell r="D68">
            <v>0.32090000000000002</v>
          </cell>
          <cell r="E68">
            <v>0</v>
          </cell>
          <cell r="F68">
            <v>2.4400000000000002E-2</v>
          </cell>
          <cell r="G68">
            <v>0</v>
          </cell>
          <cell r="H68">
            <v>0.3453</v>
          </cell>
          <cell r="I68">
            <v>0</v>
          </cell>
        </row>
        <row r="69">
          <cell r="A69">
            <v>4</v>
          </cell>
          <cell r="B69" t="str">
            <v>Isolator without E/S</v>
          </cell>
          <cell r="C69">
            <v>3</v>
          </cell>
          <cell r="D69">
            <v>0.32090000000000002</v>
          </cell>
          <cell r="E69">
            <v>0.96270000000000011</v>
          </cell>
          <cell r="F69">
            <v>2.4400000000000002E-2</v>
          </cell>
          <cell r="G69">
            <v>7.3200000000000001E-2</v>
          </cell>
          <cell r="H69">
            <v>0.3453</v>
          </cell>
          <cell r="I69">
            <v>1.0359</v>
          </cell>
        </row>
        <row r="70">
          <cell r="A70">
            <v>5</v>
          </cell>
          <cell r="B70" t="str">
            <v>PT</v>
          </cell>
          <cell r="C70">
            <v>0</v>
          </cell>
          <cell r="D70">
            <v>0.65</v>
          </cell>
          <cell r="E70">
            <v>0</v>
          </cell>
          <cell r="F70">
            <v>5.6000000000000001E-2</v>
          </cell>
          <cell r="G70">
            <v>0</v>
          </cell>
          <cell r="H70">
            <v>0.70600000000000007</v>
          </cell>
          <cell r="I70">
            <v>0</v>
          </cell>
        </row>
        <row r="71">
          <cell r="A71">
            <v>6</v>
          </cell>
          <cell r="B71" t="str">
            <v>LA</v>
          </cell>
          <cell r="C71">
            <v>3</v>
          </cell>
          <cell r="D71">
            <v>0.2258</v>
          </cell>
          <cell r="E71">
            <v>0.6774</v>
          </cell>
          <cell r="F71">
            <v>1.4200000000000001E-2</v>
          </cell>
          <cell r="G71">
            <v>4.2599999999999999E-2</v>
          </cell>
          <cell r="H71">
            <v>0.24</v>
          </cell>
          <cell r="I71">
            <v>0.72</v>
          </cell>
        </row>
        <row r="72">
          <cell r="A72">
            <v>7</v>
          </cell>
          <cell r="B72" t="str">
            <v>C&amp;R Panel (for 220/132KV Xmer)</v>
          </cell>
          <cell r="C72">
            <v>0</v>
          </cell>
          <cell r="D72">
            <v>4.9398999999999997</v>
          </cell>
          <cell r="E72">
            <v>0</v>
          </cell>
          <cell r="F72">
            <v>0.32175000000000004</v>
          </cell>
          <cell r="G72">
            <v>0</v>
          </cell>
          <cell r="H72">
            <v>5.2616499999999995</v>
          </cell>
          <cell r="I72">
            <v>0</v>
          </cell>
        </row>
        <row r="73">
          <cell r="A73">
            <v>8</v>
          </cell>
          <cell r="B73" t="str">
            <v>C&amp;R Panel (for 132/33KV Xmer)</v>
          </cell>
          <cell r="C73">
            <v>1</v>
          </cell>
          <cell r="D73">
            <v>4.9398999999999997</v>
          </cell>
          <cell r="E73">
            <v>4.9398999999999997</v>
          </cell>
          <cell r="F73">
            <v>0.32175000000000004</v>
          </cell>
          <cell r="G73">
            <v>0.32175000000000004</v>
          </cell>
          <cell r="H73">
            <v>5.2616499999999995</v>
          </cell>
          <cell r="I73">
            <v>5.2616499999999995</v>
          </cell>
        </row>
        <row r="74">
          <cell r="A74">
            <v>9</v>
          </cell>
          <cell r="B74" t="str">
            <v>C&amp;R Panel (for Feeder)</v>
          </cell>
          <cell r="C74">
            <v>0</v>
          </cell>
          <cell r="D74">
            <v>4.9398999999999997</v>
          </cell>
          <cell r="E74">
            <v>0</v>
          </cell>
          <cell r="F74">
            <v>0.32175000000000004</v>
          </cell>
          <cell r="G74">
            <v>0</v>
          </cell>
          <cell r="H74">
            <v>5.2616499999999995</v>
          </cell>
          <cell r="I74">
            <v>0</v>
          </cell>
        </row>
        <row r="75">
          <cell r="A75">
            <v>10</v>
          </cell>
          <cell r="B75" t="str">
            <v>C&amp;R Panel (for Bus coupler)</v>
          </cell>
          <cell r="C75">
            <v>0</v>
          </cell>
          <cell r="D75">
            <v>4.9398999999999997</v>
          </cell>
          <cell r="E75">
            <v>0</v>
          </cell>
          <cell r="F75">
            <v>0.32175000000000004</v>
          </cell>
          <cell r="G75">
            <v>0</v>
          </cell>
          <cell r="H75">
            <v>5.2616499999999995</v>
          </cell>
          <cell r="I75">
            <v>0</v>
          </cell>
        </row>
        <row r="76">
          <cell r="A76">
            <v>11</v>
          </cell>
          <cell r="B76" t="str">
            <v>PI/Solid Core Insulators</v>
          </cell>
          <cell r="C76">
            <v>36</v>
          </cell>
          <cell r="D76">
            <v>7.2499999999999995E-2</v>
          </cell>
          <cell r="E76">
            <v>2.61</v>
          </cell>
          <cell r="F76">
            <v>1.4E-2</v>
          </cell>
          <cell r="G76">
            <v>0.504</v>
          </cell>
          <cell r="H76">
            <v>8.6499999999999994E-2</v>
          </cell>
          <cell r="I76">
            <v>3.1139999999999999</v>
          </cell>
        </row>
        <row r="77">
          <cell r="A77">
            <v>12</v>
          </cell>
          <cell r="B77" t="str">
            <v>Suspension &amp; Tension String with H/W</v>
          </cell>
          <cell r="C77">
            <v>20</v>
          </cell>
          <cell r="D77">
            <v>3.6319999999999998E-2</v>
          </cell>
          <cell r="E77">
            <v>0.72639999999999993</v>
          </cell>
          <cell r="F77">
            <v>3.9924999999999995E-3</v>
          </cell>
          <cell r="G77">
            <v>7.984999999999999E-2</v>
          </cell>
          <cell r="H77">
            <v>4.0312500000000001E-2</v>
          </cell>
          <cell r="I77">
            <v>0.80624999999999991</v>
          </cell>
        </row>
        <row r="78">
          <cell r="A78">
            <v>13</v>
          </cell>
          <cell r="B78" t="str">
            <v>Double Tension String with H/W</v>
          </cell>
          <cell r="C78">
            <v>8</v>
          </cell>
          <cell r="D78">
            <v>5.9319999999999998E-2</v>
          </cell>
          <cell r="E78">
            <v>0.47455999999999998</v>
          </cell>
          <cell r="F78">
            <v>6.9924999999999987E-3</v>
          </cell>
          <cell r="G78">
            <v>5.593999999999999E-2</v>
          </cell>
          <cell r="H78">
            <v>6.6312499999999996E-2</v>
          </cell>
          <cell r="I78">
            <v>0.53049999999999997</v>
          </cell>
        </row>
        <row r="79">
          <cell r="A79">
            <v>13</v>
          </cell>
          <cell r="B79" t="str">
            <v>Double Tension String with H/W</v>
          </cell>
          <cell r="C79">
            <v>8</v>
          </cell>
          <cell r="D79">
            <v>5.9319999999999998E-2</v>
          </cell>
          <cell r="E79">
            <v>0.47455999999999998</v>
          </cell>
          <cell r="F79">
            <v>6.992E-3</v>
          </cell>
          <cell r="G79">
            <v>5.5939999999999997E-2</v>
          </cell>
          <cell r="H79">
            <v>6.6311999999999996E-2</v>
          </cell>
          <cell r="I79">
            <v>0.53049999999999997</v>
          </cell>
        </row>
        <row r="80">
          <cell r="B80" t="str">
            <v>SUB TOTAL (B)</v>
          </cell>
          <cell r="C80">
            <v>0</v>
          </cell>
          <cell r="D80">
            <v>0</v>
          </cell>
          <cell r="E80">
            <v>18.909721452513967</v>
          </cell>
          <cell r="F80">
            <v>0</v>
          </cell>
          <cell r="G80">
            <v>1.801389441340782</v>
          </cell>
          <cell r="H80">
            <v>0</v>
          </cell>
          <cell r="I80">
            <v>20.711110893854752</v>
          </cell>
        </row>
        <row r="81">
          <cell r="I81">
            <v>20.711110999999999</v>
          </cell>
        </row>
        <row r="82">
          <cell r="A82" t="str">
            <v>(C)</v>
          </cell>
          <cell r="B82" t="str">
            <v>33KV EQUIPMENTS</v>
          </cell>
        </row>
        <row r="83">
          <cell r="A83" t="str">
            <v>(C)</v>
          </cell>
          <cell r="B83" t="str">
            <v>33KV EQUIPMENTS</v>
          </cell>
        </row>
        <row r="84">
          <cell r="A84">
            <v>1</v>
          </cell>
          <cell r="B84" t="str">
            <v>Circuit Breaker</v>
          </cell>
          <cell r="C84">
            <v>1</v>
          </cell>
          <cell r="D84">
            <v>2.3801000000000001</v>
          </cell>
          <cell r="E84">
            <v>2.3801000000000001</v>
          </cell>
          <cell r="F84">
            <v>0.1452</v>
          </cell>
          <cell r="G84">
            <v>0.1452</v>
          </cell>
          <cell r="H84">
            <v>2.5253000000000001</v>
          </cell>
          <cell r="I84">
            <v>2.5253000000000001</v>
          </cell>
        </row>
        <row r="85">
          <cell r="A85">
            <v>2</v>
          </cell>
          <cell r="B85" t="str">
            <v>CT</v>
          </cell>
          <cell r="C85">
            <v>3</v>
          </cell>
          <cell r="D85">
            <v>0.1192</v>
          </cell>
          <cell r="E85">
            <v>0.35760000000000003</v>
          </cell>
          <cell r="F85">
            <v>1.23E-2</v>
          </cell>
          <cell r="G85">
            <v>3.6900000000000002E-2</v>
          </cell>
          <cell r="H85">
            <v>0.13150000000000001</v>
          </cell>
          <cell r="I85">
            <v>0.39450000000000002</v>
          </cell>
        </row>
        <row r="86">
          <cell r="A86">
            <v>3</v>
          </cell>
          <cell r="B86" t="str">
            <v>LA</v>
          </cell>
          <cell r="C86">
            <v>3</v>
          </cell>
          <cell r="D86">
            <v>3.6799999999999999E-2</v>
          </cell>
          <cell r="E86">
            <v>0.1104</v>
          </cell>
          <cell r="F86">
            <v>2.3E-3</v>
          </cell>
          <cell r="G86">
            <v>6.8999999999999999E-3</v>
          </cell>
          <cell r="H86">
            <v>3.9099999999999996E-2</v>
          </cell>
          <cell r="I86">
            <v>0.1173</v>
          </cell>
        </row>
        <row r="87">
          <cell r="A87">
            <v>4</v>
          </cell>
          <cell r="B87" t="str">
            <v>Potential transformer</v>
          </cell>
          <cell r="C87">
            <v>0</v>
          </cell>
          <cell r="D87">
            <v>1.2500000000000001E-2</v>
          </cell>
          <cell r="E87">
            <v>0</v>
          </cell>
          <cell r="F87">
            <v>2E-3</v>
          </cell>
          <cell r="G87">
            <v>0</v>
          </cell>
          <cell r="H87">
            <v>1.4500000000000001E-2</v>
          </cell>
          <cell r="I87">
            <v>0</v>
          </cell>
        </row>
        <row r="88">
          <cell r="A88">
            <v>5</v>
          </cell>
          <cell r="B88" t="str">
            <v>Isolator (with E/S) with insulator</v>
          </cell>
          <cell r="C88">
            <v>0</v>
          </cell>
          <cell r="D88">
            <v>0.10929999999999999</v>
          </cell>
          <cell r="E88">
            <v>0</v>
          </cell>
          <cell r="F88">
            <v>7.4999999999999997E-3</v>
          </cell>
          <cell r="G88">
            <v>0</v>
          </cell>
          <cell r="H88">
            <v>0.11679999999999999</v>
          </cell>
          <cell r="I88">
            <v>0</v>
          </cell>
        </row>
        <row r="89">
          <cell r="A89">
            <v>6</v>
          </cell>
          <cell r="B89" t="str">
            <v>Isolator (without E/S) with insulator</v>
          </cell>
          <cell r="C89">
            <v>2</v>
          </cell>
          <cell r="D89">
            <v>0.10929999999999999</v>
          </cell>
          <cell r="E89">
            <v>0.21859999999999999</v>
          </cell>
          <cell r="F89">
            <v>7.4999999999999997E-3</v>
          </cell>
          <cell r="G89">
            <v>1.4999999999999999E-2</v>
          </cell>
          <cell r="H89">
            <v>0.11679999999999999</v>
          </cell>
          <cell r="I89">
            <v>0.23359999999999997</v>
          </cell>
        </row>
        <row r="90">
          <cell r="A90">
            <v>7</v>
          </cell>
          <cell r="B90" t="str">
            <v>C&amp;R Panel(for transformer)</v>
          </cell>
          <cell r="C90">
            <v>1</v>
          </cell>
          <cell r="D90">
            <v>1.8125</v>
          </cell>
          <cell r="E90">
            <v>1.8125</v>
          </cell>
          <cell r="F90">
            <v>9.4200000000000006E-2</v>
          </cell>
          <cell r="G90">
            <v>9.4200000000000006E-2</v>
          </cell>
          <cell r="H90">
            <v>1.9067000000000001</v>
          </cell>
          <cell r="I90">
            <v>1.9067000000000001</v>
          </cell>
        </row>
        <row r="91">
          <cell r="A91">
            <v>8</v>
          </cell>
          <cell r="B91" t="str">
            <v>C&amp;R Panel (for two feeder circuit)</v>
          </cell>
          <cell r="C91">
            <v>0</v>
          </cell>
          <cell r="D91">
            <v>1.8125</v>
          </cell>
          <cell r="E91">
            <v>0</v>
          </cell>
          <cell r="F91">
            <v>9.4200000000000006E-2</v>
          </cell>
          <cell r="G91">
            <v>0</v>
          </cell>
          <cell r="H91">
            <v>1.9067000000000001</v>
          </cell>
          <cell r="I91">
            <v>0</v>
          </cell>
        </row>
        <row r="92">
          <cell r="A92">
            <v>9</v>
          </cell>
          <cell r="B92" t="str">
            <v>Solid Core Insulators</v>
          </cell>
          <cell r="C92">
            <v>3</v>
          </cell>
          <cell r="D92">
            <v>1.2500000000000001E-2</v>
          </cell>
          <cell r="E92">
            <v>3.7500000000000006E-2</v>
          </cell>
          <cell r="F92">
            <v>2E-3</v>
          </cell>
          <cell r="G92">
            <v>6.0000000000000001E-3</v>
          </cell>
          <cell r="H92">
            <v>1.4500000000000001E-2</v>
          </cell>
          <cell r="I92">
            <v>4.3500000000000004E-2</v>
          </cell>
        </row>
        <row r="93">
          <cell r="A93">
            <v>10</v>
          </cell>
          <cell r="B93" t="str">
            <v>Suspension/Tension String with H/W</v>
          </cell>
          <cell r="C93">
            <v>12</v>
          </cell>
          <cell r="D93">
            <v>5.1900000000000002E-3</v>
          </cell>
          <cell r="E93">
            <v>4.1520000000000001E-2</v>
          </cell>
          <cell r="F93">
            <v>2.4000000000000002E-3</v>
          </cell>
          <cell r="G93">
            <v>1.9200000000000002E-2</v>
          </cell>
          <cell r="H93">
            <v>7.5900000000000004E-3</v>
          </cell>
          <cell r="I93">
            <v>6.0720000000000003E-2</v>
          </cell>
        </row>
        <row r="94">
          <cell r="A94">
            <v>11</v>
          </cell>
          <cell r="B94" t="str">
            <v>Double Tension String with H/W</v>
          </cell>
          <cell r="C94">
            <v>8</v>
          </cell>
          <cell r="D94">
            <v>1.038E-2</v>
          </cell>
          <cell r="E94">
            <v>0.12456</v>
          </cell>
          <cell r="F94">
            <v>4.5999999999999999E-3</v>
          </cell>
          <cell r="G94">
            <v>5.5199999999999999E-2</v>
          </cell>
          <cell r="H94">
            <v>1.498E-2</v>
          </cell>
          <cell r="I94">
            <v>0.17976</v>
          </cell>
        </row>
        <row r="95">
          <cell r="A95">
            <v>11</v>
          </cell>
          <cell r="B95" t="str">
            <v>Double Tension String with H/W</v>
          </cell>
          <cell r="C95">
            <v>8</v>
          </cell>
          <cell r="D95">
            <v>1.038E-2</v>
          </cell>
          <cell r="E95">
            <v>0.12456</v>
          </cell>
          <cell r="F95">
            <v>4.5999999999999999E-3</v>
          </cell>
          <cell r="G95">
            <v>5.5199999999999999E-2</v>
          </cell>
          <cell r="H95">
            <v>1.498E-2</v>
          </cell>
          <cell r="I95">
            <v>0.17976</v>
          </cell>
        </row>
        <row r="96">
          <cell r="B96" t="str">
            <v>SUB TOTAL (C)</v>
          </cell>
          <cell r="C96">
            <v>0</v>
          </cell>
          <cell r="D96">
            <v>0</v>
          </cell>
          <cell r="E96">
            <v>5.0827799999999996</v>
          </cell>
          <cell r="F96">
            <v>0</v>
          </cell>
          <cell r="G96">
            <v>0.37859999999999994</v>
          </cell>
          <cell r="H96">
            <v>0</v>
          </cell>
          <cell r="I96">
            <v>5.4613800000000001</v>
          </cell>
        </row>
        <row r="97">
          <cell r="I97">
            <v>5.4613800000000001</v>
          </cell>
        </row>
        <row r="98">
          <cell r="A98" t="str">
            <v>(D)</v>
          </cell>
          <cell r="B98" t="str">
            <v>TRANSFORMER &amp; ASSOCIATED EQUIP.</v>
          </cell>
        </row>
        <row r="99">
          <cell r="A99" t="str">
            <v>(D)</v>
          </cell>
          <cell r="B99" t="str">
            <v>TRANSFORMER &amp; ASSOCIATED EQUIP.</v>
          </cell>
        </row>
        <row r="100">
          <cell r="A100">
            <v>1</v>
          </cell>
          <cell r="B100" t="str">
            <v>160MVA 220/132KV Xmer(with oil and associated eqip.)</v>
          </cell>
          <cell r="C100">
            <v>0</v>
          </cell>
          <cell r="D100">
            <v>307.5</v>
          </cell>
          <cell r="E100">
            <v>0</v>
          </cell>
          <cell r="F100">
            <v>12.34</v>
          </cell>
          <cell r="G100">
            <v>0</v>
          </cell>
          <cell r="H100">
            <v>319.83999999999997</v>
          </cell>
          <cell r="I100">
            <v>0</v>
          </cell>
        </row>
        <row r="101">
          <cell r="A101">
            <v>2</v>
          </cell>
          <cell r="B101" t="str">
            <v>40MVA 132/33KV Xmer (with oil and associated equip.)</v>
          </cell>
          <cell r="C101">
            <v>1</v>
          </cell>
          <cell r="D101">
            <v>124.35869344262296</v>
          </cell>
          <cell r="E101">
            <v>124.35869344262296</v>
          </cell>
          <cell r="F101">
            <v>8.5145573770491794</v>
          </cell>
          <cell r="G101">
            <v>8.5145573770491794</v>
          </cell>
          <cell r="H101">
            <v>132.87325081967214</v>
          </cell>
          <cell r="I101">
            <v>132.87325081967214</v>
          </cell>
        </row>
        <row r="102">
          <cell r="A102">
            <v>3</v>
          </cell>
          <cell r="B102" t="str">
            <v>Oil filteration Machine(500 Gl.per Hr.)</v>
          </cell>
          <cell r="C102">
            <v>1</v>
          </cell>
          <cell r="D102">
            <v>2.2738</v>
          </cell>
          <cell r="E102">
            <v>2.2738</v>
          </cell>
          <cell r="F102">
            <v>0.30199999999999999</v>
          </cell>
          <cell r="G102">
            <v>0.30199999999999999</v>
          </cell>
          <cell r="H102">
            <v>2.5758000000000001</v>
          </cell>
          <cell r="I102">
            <v>2.5758000000000001</v>
          </cell>
        </row>
        <row r="103">
          <cell r="A103">
            <v>4</v>
          </cell>
          <cell r="B103" t="str">
            <v>Oil Storage Tank (15/20 KL)</v>
          </cell>
          <cell r="C103">
            <v>0</v>
          </cell>
          <cell r="D103">
            <v>0</v>
          </cell>
          <cell r="E103">
            <v>0</v>
          </cell>
          <cell r="F103">
            <v>2</v>
          </cell>
          <cell r="G103">
            <v>0</v>
          </cell>
          <cell r="H103">
            <v>2</v>
          </cell>
          <cell r="I103">
            <v>0</v>
          </cell>
        </row>
        <row r="104">
          <cell r="A104">
            <v>4</v>
          </cell>
          <cell r="B104" t="str">
            <v>Oil Storage Tank (15/20 KL)</v>
          </cell>
          <cell r="C104">
            <v>0</v>
          </cell>
          <cell r="D104">
            <v>0</v>
          </cell>
          <cell r="E104">
            <v>0</v>
          </cell>
          <cell r="F104">
            <v>2</v>
          </cell>
          <cell r="G104">
            <v>0</v>
          </cell>
          <cell r="H104">
            <v>2</v>
          </cell>
          <cell r="I104">
            <v>0</v>
          </cell>
        </row>
        <row r="105">
          <cell r="B105" t="str">
            <v>SUB TOTAL (D)</v>
          </cell>
          <cell r="C105">
            <v>0</v>
          </cell>
          <cell r="D105">
            <v>0</v>
          </cell>
          <cell r="E105">
            <v>126.63249344262296</v>
          </cell>
          <cell r="F105">
            <v>0</v>
          </cell>
          <cell r="G105">
            <v>8.816557377049179</v>
          </cell>
          <cell r="H105">
            <v>0</v>
          </cell>
          <cell r="I105">
            <v>135.44905081967212</v>
          </cell>
        </row>
        <row r="106">
          <cell r="I106">
            <v>135.449051</v>
          </cell>
        </row>
        <row r="107">
          <cell r="A107" t="str">
            <v>(E)</v>
          </cell>
          <cell r="B107" t="str">
            <v xml:space="preserve">220KV &amp;132KV Carrier Comm.Equip.including provision for </v>
          </cell>
        </row>
        <row r="108">
          <cell r="B108" t="str">
            <v>telemetering etc.&amp; sending s/ss reqmnt</v>
          </cell>
        </row>
        <row r="109">
          <cell r="B109" t="str">
            <v>telemetering etc.&amp; sending s/ss reqmnt</v>
          </cell>
        </row>
        <row r="110">
          <cell r="A110">
            <v>1</v>
          </cell>
          <cell r="B110" t="str">
            <v>Carrier cabinet</v>
          </cell>
          <cell r="C110">
            <v>0</v>
          </cell>
          <cell r="D110">
            <v>3.5</v>
          </cell>
          <cell r="E110">
            <v>0</v>
          </cell>
          <cell r="F110">
            <v>3.5709999999999999E-2</v>
          </cell>
          <cell r="G110">
            <v>0</v>
          </cell>
          <cell r="H110">
            <v>3.5357099999999999</v>
          </cell>
          <cell r="I110">
            <v>0</v>
          </cell>
        </row>
        <row r="111">
          <cell r="A111">
            <v>2</v>
          </cell>
          <cell r="B111" t="str">
            <v>Coupling Devices (LMU)</v>
          </cell>
          <cell r="C111">
            <v>0</v>
          </cell>
          <cell r="D111">
            <v>0.8</v>
          </cell>
          <cell r="E111">
            <v>0</v>
          </cell>
          <cell r="F111">
            <v>0</v>
          </cell>
          <cell r="G111">
            <v>0</v>
          </cell>
          <cell r="H111">
            <v>0.8</v>
          </cell>
          <cell r="I111">
            <v>0</v>
          </cell>
        </row>
        <row r="112">
          <cell r="A112">
            <v>3</v>
          </cell>
          <cell r="B112" t="str">
            <v>Protection coupler</v>
          </cell>
          <cell r="C112">
            <v>0</v>
          </cell>
          <cell r="D112">
            <v>1.7</v>
          </cell>
          <cell r="E112">
            <v>0</v>
          </cell>
          <cell r="F112">
            <v>0</v>
          </cell>
          <cell r="G112">
            <v>0</v>
          </cell>
          <cell r="H112">
            <v>1.7</v>
          </cell>
          <cell r="I112">
            <v>0</v>
          </cell>
        </row>
        <row r="113">
          <cell r="A113">
            <v>4</v>
          </cell>
          <cell r="B113" t="str">
            <v>EPAX</v>
          </cell>
          <cell r="C113">
            <v>0</v>
          </cell>
          <cell r="D113">
            <v>2.5</v>
          </cell>
          <cell r="E113">
            <v>0</v>
          </cell>
          <cell r="F113">
            <v>0</v>
          </cell>
          <cell r="G113">
            <v>0</v>
          </cell>
          <cell r="H113">
            <v>2.5</v>
          </cell>
          <cell r="I113">
            <v>0</v>
          </cell>
        </row>
        <row r="114">
          <cell r="A114">
            <v>5</v>
          </cell>
          <cell r="B114" t="str">
            <v>Telephone Sets</v>
          </cell>
          <cell r="C114">
            <v>0</v>
          </cell>
          <cell r="D114">
            <v>0.01</v>
          </cell>
          <cell r="E114">
            <v>0</v>
          </cell>
          <cell r="F114">
            <v>0</v>
          </cell>
          <cell r="G114">
            <v>0</v>
          </cell>
          <cell r="H114">
            <v>0.01</v>
          </cell>
          <cell r="I114">
            <v>0</v>
          </cell>
        </row>
        <row r="115">
          <cell r="A115">
            <v>6</v>
          </cell>
          <cell r="B115" t="str">
            <v>Coxial Cable (KM)</v>
          </cell>
          <cell r="C115">
            <v>0</v>
          </cell>
          <cell r="D115">
            <v>0.8</v>
          </cell>
          <cell r="E115">
            <v>0</v>
          </cell>
          <cell r="F115">
            <v>0</v>
          </cell>
          <cell r="G115">
            <v>0</v>
          </cell>
          <cell r="H115">
            <v>0.8</v>
          </cell>
          <cell r="I115">
            <v>0</v>
          </cell>
        </row>
        <row r="116">
          <cell r="A116">
            <v>7</v>
          </cell>
          <cell r="B116" t="str">
            <v>Telephone Cable</v>
          </cell>
          <cell r="C116">
            <v>0</v>
          </cell>
          <cell r="D116">
            <v>0.25</v>
          </cell>
          <cell r="E116">
            <v>0</v>
          </cell>
          <cell r="F116">
            <v>0</v>
          </cell>
          <cell r="G116">
            <v>0</v>
          </cell>
          <cell r="H116">
            <v>0.25</v>
          </cell>
          <cell r="I116">
            <v>0</v>
          </cell>
        </row>
        <row r="117">
          <cell r="A117">
            <v>8</v>
          </cell>
          <cell r="B117" t="str">
            <v>220kV Wave Trap</v>
          </cell>
          <cell r="C117">
            <v>0</v>
          </cell>
          <cell r="D117">
            <v>1.5</v>
          </cell>
          <cell r="E117">
            <v>0</v>
          </cell>
          <cell r="F117">
            <v>0</v>
          </cell>
          <cell r="G117">
            <v>0</v>
          </cell>
          <cell r="H117">
            <v>1.5</v>
          </cell>
          <cell r="I117">
            <v>0</v>
          </cell>
        </row>
        <row r="118">
          <cell r="A118">
            <v>9</v>
          </cell>
          <cell r="B118" t="str">
            <v>132kV Wave Trap</v>
          </cell>
          <cell r="C118">
            <v>0</v>
          </cell>
          <cell r="D118">
            <v>1</v>
          </cell>
          <cell r="E118">
            <v>0</v>
          </cell>
          <cell r="F118">
            <v>0</v>
          </cell>
          <cell r="G118">
            <v>0</v>
          </cell>
          <cell r="H118">
            <v>1</v>
          </cell>
          <cell r="I118">
            <v>0</v>
          </cell>
        </row>
        <row r="119">
          <cell r="A119">
            <v>10</v>
          </cell>
          <cell r="B119" t="str">
            <v>220kV CVT</v>
          </cell>
          <cell r="C119">
            <v>0</v>
          </cell>
          <cell r="D119">
            <v>2.5</v>
          </cell>
          <cell r="E119">
            <v>0</v>
          </cell>
          <cell r="F119">
            <v>0</v>
          </cell>
          <cell r="G119">
            <v>0</v>
          </cell>
          <cell r="H119">
            <v>2.5</v>
          </cell>
          <cell r="I119">
            <v>0</v>
          </cell>
        </row>
        <row r="120">
          <cell r="A120">
            <v>11</v>
          </cell>
          <cell r="B120" t="str">
            <v>132kV Coupling Capacitors</v>
          </cell>
          <cell r="C120">
            <v>0</v>
          </cell>
          <cell r="D120">
            <v>1</v>
          </cell>
          <cell r="E120">
            <v>0</v>
          </cell>
          <cell r="F120">
            <v>0</v>
          </cell>
          <cell r="G120">
            <v>0</v>
          </cell>
          <cell r="H120">
            <v>1</v>
          </cell>
          <cell r="I120">
            <v>0</v>
          </cell>
        </row>
        <row r="121">
          <cell r="A121">
            <v>11</v>
          </cell>
          <cell r="B121" t="str">
            <v>132kV Coupling Capacitors</v>
          </cell>
          <cell r="C121">
            <v>0</v>
          </cell>
          <cell r="D121">
            <v>1</v>
          </cell>
          <cell r="E121">
            <v>0</v>
          </cell>
          <cell r="F121">
            <v>0</v>
          </cell>
          <cell r="G121">
            <v>0</v>
          </cell>
          <cell r="H121">
            <v>1</v>
          </cell>
          <cell r="I121">
            <v>0</v>
          </cell>
        </row>
        <row r="122">
          <cell r="B122" t="str">
            <v>SUB TOTAL (E)</v>
          </cell>
          <cell r="C122">
            <v>0</v>
          </cell>
          <cell r="D122">
            <v>0</v>
          </cell>
          <cell r="E122">
            <v>0</v>
          </cell>
          <cell r="F122">
            <v>0</v>
          </cell>
          <cell r="G122">
            <v>0</v>
          </cell>
          <cell r="H122">
            <v>0</v>
          </cell>
          <cell r="I122">
            <v>0</v>
          </cell>
        </row>
        <row r="123">
          <cell r="I123">
            <v>0</v>
          </cell>
        </row>
        <row r="124">
          <cell r="A124" t="str">
            <v>(F-I)</v>
          </cell>
          <cell r="B124" t="str">
            <v>220KV Structures</v>
          </cell>
          <cell r="C124" t="str">
            <v>Weight of Steel in MT</v>
          </cell>
        </row>
        <row r="125">
          <cell r="A125" t="str">
            <v>(F-I)</v>
          </cell>
          <cell r="B125" t="str">
            <v>220KV Structures</v>
          </cell>
          <cell r="C125" t="str">
            <v>Weight of Steel in MT</v>
          </cell>
        </row>
        <row r="126">
          <cell r="A126">
            <v>1</v>
          </cell>
          <cell r="B126" t="str">
            <v>Gantry Column(AGT)</v>
          </cell>
          <cell r="C126">
            <v>0</v>
          </cell>
          <cell r="D126">
            <v>3.6</v>
          </cell>
          <cell r="E126">
            <v>0</v>
          </cell>
        </row>
        <row r="127">
          <cell r="A127">
            <v>2</v>
          </cell>
          <cell r="B127" t="str">
            <v>Gantry Column(AAGT)</v>
          </cell>
          <cell r="C127">
            <v>0</v>
          </cell>
          <cell r="D127">
            <v>5.31</v>
          </cell>
          <cell r="E127">
            <v>0</v>
          </cell>
        </row>
        <row r="128">
          <cell r="A128">
            <v>3</v>
          </cell>
          <cell r="B128" t="str">
            <v>Gantry Beam(AGB)</v>
          </cell>
          <cell r="C128">
            <v>0</v>
          </cell>
          <cell r="D128">
            <v>1.23</v>
          </cell>
          <cell r="E128">
            <v>0</v>
          </cell>
        </row>
        <row r="129">
          <cell r="A129">
            <v>4</v>
          </cell>
          <cell r="B129" t="str">
            <v>Main Busbar Structure(ABM)</v>
          </cell>
          <cell r="C129">
            <v>0</v>
          </cell>
          <cell r="D129">
            <v>2.411</v>
          </cell>
          <cell r="E129">
            <v>0</v>
          </cell>
        </row>
        <row r="130">
          <cell r="A130">
            <v>5</v>
          </cell>
          <cell r="B130" t="str">
            <v>Auxiliary Busbar structure(ABA)</v>
          </cell>
          <cell r="C130">
            <v>0</v>
          </cell>
          <cell r="D130">
            <v>2.327</v>
          </cell>
          <cell r="E130">
            <v>0</v>
          </cell>
        </row>
        <row r="131">
          <cell r="A131">
            <v>6</v>
          </cell>
          <cell r="B131" t="str">
            <v>CT structure</v>
          </cell>
          <cell r="C131">
            <v>0</v>
          </cell>
          <cell r="D131">
            <v>0.27</v>
          </cell>
          <cell r="E131">
            <v>0</v>
          </cell>
        </row>
        <row r="132">
          <cell r="A132">
            <v>7</v>
          </cell>
          <cell r="B132" t="str">
            <v>LA structure</v>
          </cell>
          <cell r="C132">
            <v>0</v>
          </cell>
          <cell r="D132">
            <v>0.13</v>
          </cell>
          <cell r="E132">
            <v>0</v>
          </cell>
        </row>
        <row r="133">
          <cell r="A133">
            <v>8</v>
          </cell>
          <cell r="B133" t="str">
            <v>Post/Solid Core structure</v>
          </cell>
          <cell r="C133">
            <v>0</v>
          </cell>
          <cell r="D133">
            <v>0.21</v>
          </cell>
          <cell r="E133">
            <v>0</v>
          </cell>
        </row>
        <row r="134">
          <cell r="A134">
            <v>9</v>
          </cell>
          <cell r="B134" t="str">
            <v>Isolator structure</v>
          </cell>
          <cell r="C134">
            <v>0</v>
          </cell>
          <cell r="D134">
            <v>2.056</v>
          </cell>
          <cell r="E134">
            <v>0</v>
          </cell>
        </row>
        <row r="135">
          <cell r="A135">
            <v>10</v>
          </cell>
          <cell r="B135" t="str">
            <v>PT/CVT structure</v>
          </cell>
          <cell r="C135">
            <v>0</v>
          </cell>
          <cell r="D135">
            <v>0.27</v>
          </cell>
          <cell r="E135">
            <v>0</v>
          </cell>
        </row>
        <row r="136">
          <cell r="A136">
            <v>10</v>
          </cell>
          <cell r="B136" t="str">
            <v>PT/CVT structure</v>
          </cell>
          <cell r="C136">
            <v>0</v>
          </cell>
          <cell r="D136">
            <v>0.27</v>
          </cell>
          <cell r="E136">
            <v>0</v>
          </cell>
        </row>
        <row r="137">
          <cell r="B137" t="str">
            <v>SUB TOTAL (F-I)</v>
          </cell>
          <cell r="C137">
            <v>0</v>
          </cell>
          <cell r="D137">
            <v>0</v>
          </cell>
          <cell r="E137">
            <v>0</v>
          </cell>
        </row>
        <row r="138">
          <cell r="E138">
            <v>0</v>
          </cell>
        </row>
        <row r="139">
          <cell r="A139" t="str">
            <v>(F-II)</v>
          </cell>
          <cell r="B139" t="str">
            <v>132KV STRUCTURE</v>
          </cell>
        </row>
        <row r="140">
          <cell r="A140" t="str">
            <v>(F-II)</v>
          </cell>
          <cell r="B140" t="str">
            <v>132KV STRUCTURE</v>
          </cell>
        </row>
        <row r="141">
          <cell r="A141">
            <v>1</v>
          </cell>
          <cell r="B141" t="str">
            <v>Gantry Column</v>
          </cell>
          <cell r="C141">
            <v>4</v>
          </cell>
          <cell r="D141">
            <v>1.9770000000000001</v>
          </cell>
          <cell r="E141">
            <v>7.9080000000000004</v>
          </cell>
        </row>
        <row r="142">
          <cell r="A142">
            <v>2</v>
          </cell>
          <cell r="B142" t="str">
            <v xml:space="preserve">Gantry Beam    </v>
          </cell>
          <cell r="C142">
            <v>3</v>
          </cell>
          <cell r="D142">
            <v>1.0649999999999999</v>
          </cell>
          <cell r="E142">
            <v>3.1949999999999998</v>
          </cell>
        </row>
        <row r="143">
          <cell r="A143">
            <v>3</v>
          </cell>
          <cell r="B143" t="str">
            <v xml:space="preserve">Main busbar structure    </v>
          </cell>
          <cell r="C143">
            <v>1</v>
          </cell>
          <cell r="D143">
            <v>1.5429999999999999</v>
          </cell>
          <cell r="E143">
            <v>1.5429999999999999</v>
          </cell>
        </row>
        <row r="144">
          <cell r="A144">
            <v>4</v>
          </cell>
          <cell r="B144" t="str">
            <v>Aux. Busbar Structure</v>
          </cell>
          <cell r="C144">
            <v>0</v>
          </cell>
          <cell r="D144">
            <v>0.90500000000000003</v>
          </cell>
          <cell r="E144">
            <v>0</v>
          </cell>
        </row>
        <row r="145">
          <cell r="A145">
            <v>5</v>
          </cell>
          <cell r="B145" t="str">
            <v>CT structure</v>
          </cell>
          <cell r="C145">
            <v>3</v>
          </cell>
          <cell r="D145">
            <v>0.23499999999999999</v>
          </cell>
          <cell r="E145">
            <v>0.70499999999999996</v>
          </cell>
        </row>
        <row r="146">
          <cell r="A146">
            <v>6</v>
          </cell>
          <cell r="B146" t="str">
            <v>LA structure</v>
          </cell>
          <cell r="C146">
            <v>3</v>
          </cell>
          <cell r="D146">
            <v>0.17100000000000001</v>
          </cell>
          <cell r="E146">
            <v>0.51300000000000001</v>
          </cell>
        </row>
        <row r="147">
          <cell r="A147">
            <v>7</v>
          </cell>
          <cell r="B147" t="str">
            <v>Post /Solid Core structure</v>
          </cell>
          <cell r="C147">
            <v>3</v>
          </cell>
          <cell r="D147">
            <v>0.20300000000000001</v>
          </cell>
          <cell r="E147">
            <v>0.60899999999999999</v>
          </cell>
        </row>
        <row r="148">
          <cell r="A148">
            <v>8</v>
          </cell>
          <cell r="B148" t="str">
            <v>Isolator structure</v>
          </cell>
          <cell r="C148">
            <v>3</v>
          </cell>
          <cell r="D148">
            <v>1.4419999999999999</v>
          </cell>
          <cell r="E148">
            <v>4.3259999999999996</v>
          </cell>
        </row>
        <row r="149">
          <cell r="A149">
            <v>9</v>
          </cell>
          <cell r="B149" t="str">
            <v>Coupling capacitor</v>
          </cell>
          <cell r="C149">
            <v>0</v>
          </cell>
          <cell r="D149">
            <v>0.17499999999999999</v>
          </cell>
          <cell r="E149">
            <v>0</v>
          </cell>
        </row>
        <row r="150">
          <cell r="A150">
            <v>10</v>
          </cell>
          <cell r="B150" t="str">
            <v>PT structure</v>
          </cell>
          <cell r="C150">
            <v>0</v>
          </cell>
          <cell r="D150">
            <v>0.22700000000000001</v>
          </cell>
          <cell r="E150">
            <v>0</v>
          </cell>
        </row>
        <row r="151">
          <cell r="A151">
            <v>10</v>
          </cell>
          <cell r="B151" t="str">
            <v>PT structure</v>
          </cell>
          <cell r="C151">
            <v>0</v>
          </cell>
          <cell r="D151">
            <v>0.22700000000000001</v>
          </cell>
          <cell r="E151">
            <v>0</v>
          </cell>
        </row>
        <row r="152">
          <cell r="B152" t="str">
            <v>SUB TOTAL (F-II)</v>
          </cell>
          <cell r="C152">
            <v>0</v>
          </cell>
          <cell r="D152">
            <v>0</v>
          </cell>
          <cell r="E152">
            <v>18.798999999999999</v>
          </cell>
        </row>
        <row r="153">
          <cell r="E153">
            <v>18.798999999999999</v>
          </cell>
        </row>
        <row r="154">
          <cell r="A154" t="str">
            <v>(F-III)</v>
          </cell>
          <cell r="B154" t="str">
            <v>33KV STRUCTURE</v>
          </cell>
        </row>
        <row r="155">
          <cell r="A155" t="str">
            <v>(F-III)</v>
          </cell>
          <cell r="B155" t="str">
            <v>33KV STRUCTURE</v>
          </cell>
        </row>
        <row r="156">
          <cell r="A156">
            <v>1</v>
          </cell>
          <cell r="B156" t="str">
            <v>Gantry Column</v>
          </cell>
          <cell r="C156">
            <v>2</v>
          </cell>
          <cell r="D156">
            <v>0.502</v>
          </cell>
          <cell r="E156">
            <v>1.004</v>
          </cell>
        </row>
        <row r="157">
          <cell r="A157">
            <v>2</v>
          </cell>
          <cell r="B157" t="str">
            <v>Gantry Beam</v>
          </cell>
          <cell r="C157">
            <v>2</v>
          </cell>
          <cell r="D157">
            <v>0.28999999999999998</v>
          </cell>
          <cell r="E157">
            <v>0.57999999999999996</v>
          </cell>
        </row>
        <row r="158">
          <cell r="A158">
            <v>3</v>
          </cell>
          <cell r="B158" t="str">
            <v>Main Busbar Structure</v>
          </cell>
          <cell r="C158">
            <v>1</v>
          </cell>
          <cell r="D158">
            <v>0.86899999999999999</v>
          </cell>
          <cell r="E158">
            <v>0.86899999999999999</v>
          </cell>
        </row>
        <row r="159">
          <cell r="A159">
            <v>4</v>
          </cell>
          <cell r="B159" t="str">
            <v>Aux.Busbar Structure</v>
          </cell>
          <cell r="C159">
            <v>0</v>
          </cell>
          <cell r="D159">
            <v>0.71199999999999997</v>
          </cell>
          <cell r="E159">
            <v>0</v>
          </cell>
        </row>
        <row r="160">
          <cell r="A160">
            <v>5</v>
          </cell>
          <cell r="B160" t="str">
            <v>CT Structure</v>
          </cell>
          <cell r="C160">
            <v>3</v>
          </cell>
          <cell r="D160">
            <v>0.1</v>
          </cell>
          <cell r="E160">
            <v>0.30000000000000004</v>
          </cell>
        </row>
        <row r="161">
          <cell r="A161">
            <v>6</v>
          </cell>
          <cell r="B161" t="str">
            <v>LA structure</v>
          </cell>
          <cell r="C161">
            <v>3</v>
          </cell>
          <cell r="D161">
            <v>0.1</v>
          </cell>
          <cell r="E161">
            <v>0.30000000000000004</v>
          </cell>
        </row>
        <row r="162">
          <cell r="A162">
            <v>7</v>
          </cell>
          <cell r="B162" t="str">
            <v>Isolator structure</v>
          </cell>
          <cell r="C162">
            <v>2</v>
          </cell>
          <cell r="D162">
            <v>0.35799999999999998</v>
          </cell>
          <cell r="E162">
            <v>0.71599999999999997</v>
          </cell>
        </row>
        <row r="163">
          <cell r="A163">
            <v>8</v>
          </cell>
          <cell r="B163" t="str">
            <v>PT structure</v>
          </cell>
          <cell r="C163">
            <v>0</v>
          </cell>
          <cell r="D163">
            <v>0.1</v>
          </cell>
          <cell r="E163">
            <v>0</v>
          </cell>
        </row>
        <row r="164">
          <cell r="A164">
            <v>9</v>
          </cell>
          <cell r="B164" t="str">
            <v>Post Insulator structure</v>
          </cell>
          <cell r="C164">
            <v>0</v>
          </cell>
          <cell r="D164">
            <v>0.1</v>
          </cell>
          <cell r="E164">
            <v>0</v>
          </cell>
        </row>
        <row r="165">
          <cell r="A165">
            <v>9</v>
          </cell>
          <cell r="B165" t="str">
            <v>Post Insulator structure</v>
          </cell>
          <cell r="C165">
            <v>0</v>
          </cell>
          <cell r="D165">
            <v>0.1</v>
          </cell>
          <cell r="E165">
            <v>0</v>
          </cell>
        </row>
        <row r="166">
          <cell r="B166" t="str">
            <v>SUB TOTAL (F-III)</v>
          </cell>
          <cell r="C166">
            <v>0</v>
          </cell>
          <cell r="D166">
            <v>0</v>
          </cell>
          <cell r="E166">
            <v>3.7690000000000001</v>
          </cell>
        </row>
        <row r="167">
          <cell r="G167" t="str">
            <v>LS</v>
          </cell>
        </row>
        <row r="168">
          <cell r="B168" t="str">
            <v>SUB TOTAL F(I)+F(II)+F(III)</v>
          </cell>
          <cell r="C168">
            <v>0</v>
          </cell>
          <cell r="D168">
            <v>0</v>
          </cell>
          <cell r="E168">
            <v>22.567999999999998</v>
          </cell>
        </row>
        <row r="169">
          <cell r="E169">
            <v>22.568000000000001</v>
          </cell>
        </row>
        <row r="170">
          <cell r="B170" t="str">
            <v>TOTAL  COST OF STEEL (F)</v>
          </cell>
          <cell r="C170">
            <v>22.567999999999998</v>
          </cell>
          <cell r="D170">
            <v>0.26096326530612241</v>
          </cell>
          <cell r="E170">
            <v>5.8894189714285696</v>
          </cell>
          <cell r="F170">
            <v>9.0938775510204083E-3</v>
          </cell>
          <cell r="G170">
            <v>0.20523062857142857</v>
          </cell>
          <cell r="H170">
            <v>0.27005714285714283</v>
          </cell>
          <cell r="I170">
            <v>6.0946495999999986</v>
          </cell>
        </row>
        <row r="171">
          <cell r="B171" t="str">
            <v>TOTAL  COST OF STEEL (F)</v>
          </cell>
          <cell r="C171">
            <v>22.568000000000001</v>
          </cell>
          <cell r="D171">
            <v>0.260963</v>
          </cell>
          <cell r="E171">
            <v>5.8894190000000002</v>
          </cell>
          <cell r="F171">
            <v>9.0939999999999997E-3</v>
          </cell>
          <cell r="G171">
            <v>0.205231</v>
          </cell>
          <cell r="H171">
            <v>0.27005699999999999</v>
          </cell>
          <cell r="I171">
            <v>6.0946499999999997</v>
          </cell>
        </row>
        <row r="172">
          <cell r="A172" t="str">
            <v>G</v>
          </cell>
          <cell r="B172" t="str">
            <v>BUSBAR, EARTHING MATERIAL</v>
          </cell>
          <cell r="C172">
            <v>0</v>
          </cell>
          <cell r="D172">
            <v>0</v>
          </cell>
          <cell r="E172">
            <v>0</v>
          </cell>
          <cell r="F172">
            <v>0</v>
          </cell>
          <cell r="G172">
            <v>0</v>
          </cell>
          <cell r="H172">
            <v>0</v>
          </cell>
          <cell r="I172" t="str">
            <v/>
          </cell>
        </row>
        <row r="173">
          <cell r="I173">
            <v>0</v>
          </cell>
        </row>
        <row r="174">
          <cell r="A174">
            <v>1</v>
          </cell>
          <cell r="B174" t="str">
            <v>Zebra conductor  (in Kms)</v>
          </cell>
          <cell r="C174">
            <v>1</v>
          </cell>
          <cell r="D174">
            <v>1.0555000000000001</v>
          </cell>
          <cell r="E174">
            <v>1.0555000000000001</v>
          </cell>
          <cell r="F174">
            <v>5.5100000000000003E-2</v>
          </cell>
          <cell r="G174">
            <v>5.5100000000000003E-2</v>
          </cell>
          <cell r="H174">
            <v>1.1106</v>
          </cell>
          <cell r="I174">
            <v>1.1106</v>
          </cell>
        </row>
        <row r="175">
          <cell r="A175">
            <v>2</v>
          </cell>
          <cell r="B175" t="str">
            <v>M.S.Flat for earthing/earthing rods (in MT)</v>
          </cell>
          <cell r="C175">
            <v>2</v>
          </cell>
          <cell r="D175">
            <v>0.21840000000000001</v>
          </cell>
          <cell r="E175">
            <v>0.43680000000000002</v>
          </cell>
          <cell r="F175">
            <v>8.2000000000000007E-3</v>
          </cell>
          <cell r="G175">
            <v>1.6400000000000001E-2</v>
          </cell>
          <cell r="H175">
            <v>0.22660000000000002</v>
          </cell>
          <cell r="I175">
            <v>0.45320000000000005</v>
          </cell>
        </row>
        <row r="176">
          <cell r="A176">
            <v>3</v>
          </cell>
          <cell r="B176" t="str">
            <v>Clamps &amp; Connectors</v>
          </cell>
          <cell r="C176">
            <v>40</v>
          </cell>
          <cell r="D176">
            <v>6.3E-3</v>
          </cell>
          <cell r="E176">
            <v>0.252</v>
          </cell>
          <cell r="F176">
            <v>1.6000000000000001E-3</v>
          </cell>
          <cell r="G176">
            <v>6.4000000000000001E-2</v>
          </cell>
          <cell r="H176">
            <v>7.9000000000000008E-3</v>
          </cell>
          <cell r="I176">
            <v>0.316</v>
          </cell>
        </row>
        <row r="177">
          <cell r="A177">
            <v>4</v>
          </cell>
          <cell r="B177" t="str">
            <v>Power &amp; Control Cable</v>
          </cell>
          <cell r="C177">
            <v>2.5</v>
          </cell>
          <cell r="D177">
            <v>0.38729999999999998</v>
          </cell>
          <cell r="E177">
            <v>0.96824999999999994</v>
          </cell>
          <cell r="F177">
            <v>1.0800000000000001E-2</v>
          </cell>
          <cell r="G177">
            <v>2.7000000000000003E-2</v>
          </cell>
          <cell r="H177">
            <v>0.39809999999999995</v>
          </cell>
          <cell r="I177">
            <v>0.99524999999999997</v>
          </cell>
        </row>
        <row r="178">
          <cell r="A178">
            <v>5</v>
          </cell>
          <cell r="B178" t="str">
            <v>Screening conductor</v>
          </cell>
          <cell r="C178" t="str">
            <v>LS</v>
          </cell>
          <cell r="D178">
            <v>0.2</v>
          </cell>
          <cell r="E178">
            <v>0.2</v>
          </cell>
          <cell r="F178">
            <v>0</v>
          </cell>
          <cell r="G178">
            <v>0</v>
          </cell>
          <cell r="H178" t="str">
            <v>LS</v>
          </cell>
          <cell r="I178">
            <v>0.2</v>
          </cell>
        </row>
        <row r="179">
          <cell r="A179">
            <v>6</v>
          </cell>
          <cell r="B179" t="str">
            <v>Junction Box etc. &amp; Misc.expendtirues</v>
          </cell>
          <cell r="C179" t="str">
            <v>LS</v>
          </cell>
          <cell r="D179">
            <v>0.5</v>
          </cell>
          <cell r="E179">
            <v>0.5</v>
          </cell>
          <cell r="F179">
            <v>0</v>
          </cell>
          <cell r="G179">
            <v>0</v>
          </cell>
          <cell r="H179" t="str">
            <v>LS</v>
          </cell>
          <cell r="I179">
            <v>0.5</v>
          </cell>
        </row>
        <row r="180">
          <cell r="A180">
            <v>7</v>
          </cell>
          <cell r="B180" t="str">
            <v>Fire fighting equipments</v>
          </cell>
          <cell r="C180" t="str">
            <v>LS</v>
          </cell>
          <cell r="D180">
            <v>0</v>
          </cell>
          <cell r="E180">
            <v>0</v>
          </cell>
          <cell r="F180">
            <v>0</v>
          </cell>
          <cell r="G180">
            <v>0</v>
          </cell>
          <cell r="H180" t="str">
            <v>LS</v>
          </cell>
          <cell r="I180">
            <v>0</v>
          </cell>
        </row>
        <row r="181">
          <cell r="A181">
            <v>8</v>
          </cell>
          <cell r="B181" t="str">
            <v>Aluminium/Red Oxide Paint and Nut,Bolt,Washers &amp; other misc. material</v>
          </cell>
          <cell r="C181" t="str">
            <v>LS</v>
          </cell>
          <cell r="D181">
            <v>0</v>
          </cell>
          <cell r="E181">
            <v>0</v>
          </cell>
          <cell r="F181">
            <v>0.1</v>
          </cell>
          <cell r="G181">
            <v>0.1</v>
          </cell>
          <cell r="H181" t="str">
            <v>LS</v>
          </cell>
          <cell r="I181">
            <v>0.1</v>
          </cell>
        </row>
        <row r="182">
          <cell r="E182">
            <v>0</v>
          </cell>
          <cell r="F182">
            <v>0.1</v>
          </cell>
          <cell r="G182">
            <v>0.1</v>
          </cell>
          <cell r="H182" t="str">
            <v>LS</v>
          </cell>
          <cell r="I182">
            <v>0.1</v>
          </cell>
        </row>
        <row r="183">
          <cell r="B183" t="str">
            <v>SUB TOTAL (G)</v>
          </cell>
          <cell r="C183">
            <v>0</v>
          </cell>
          <cell r="D183">
            <v>0</v>
          </cell>
          <cell r="E183">
            <v>3.4125500000000004</v>
          </cell>
          <cell r="F183">
            <v>0</v>
          </cell>
          <cell r="G183">
            <v>0.26250000000000001</v>
          </cell>
          <cell r="H183">
            <v>0</v>
          </cell>
          <cell r="I183">
            <v>3.6750500000000001</v>
          </cell>
        </row>
        <row r="184">
          <cell r="I184">
            <v>3.6750500000000001</v>
          </cell>
        </row>
        <row r="185">
          <cell r="A185" t="str">
            <v>H</v>
          </cell>
          <cell r="B185" t="str">
            <v>AC/DC SUPPLY</v>
          </cell>
          <cell r="C185">
            <v>0</v>
          </cell>
          <cell r="D185">
            <v>0</v>
          </cell>
          <cell r="E185">
            <v>0</v>
          </cell>
          <cell r="F185">
            <v>0</v>
          </cell>
          <cell r="G185">
            <v>0</v>
          </cell>
          <cell r="H185">
            <v>0</v>
          </cell>
          <cell r="I185" t="str">
            <v/>
          </cell>
        </row>
        <row r="186">
          <cell r="I186">
            <v>0</v>
          </cell>
        </row>
        <row r="187">
          <cell r="A187">
            <v>1</v>
          </cell>
          <cell r="B187" t="str">
            <v>Station Transformer,200KVA,33/0.4KV</v>
          </cell>
          <cell r="C187">
            <v>0</v>
          </cell>
          <cell r="D187">
            <v>2.2999999999999998</v>
          </cell>
          <cell r="E187">
            <v>0</v>
          </cell>
          <cell r="F187">
            <v>0.50600000000000001</v>
          </cell>
          <cell r="G187">
            <v>0</v>
          </cell>
          <cell r="H187">
            <v>2.806</v>
          </cell>
          <cell r="I187">
            <v>0</v>
          </cell>
        </row>
        <row r="188">
          <cell r="A188">
            <v>2</v>
          </cell>
          <cell r="B188" t="str">
            <v>110Volt 300Ah battery</v>
          </cell>
          <cell r="C188">
            <v>0</v>
          </cell>
          <cell r="D188">
            <v>0.65</v>
          </cell>
          <cell r="E188">
            <v>0</v>
          </cell>
          <cell r="F188">
            <v>0.14299999999999999</v>
          </cell>
          <cell r="G188">
            <v>0</v>
          </cell>
          <cell r="H188">
            <v>0.79300000000000004</v>
          </cell>
          <cell r="I188">
            <v>0</v>
          </cell>
        </row>
        <row r="189">
          <cell r="A189">
            <v>3</v>
          </cell>
          <cell r="B189" t="str">
            <v>110Volt 300Ah Battery charger</v>
          </cell>
          <cell r="C189">
            <v>0</v>
          </cell>
          <cell r="D189">
            <v>1.2</v>
          </cell>
          <cell r="E189">
            <v>0</v>
          </cell>
          <cell r="F189">
            <v>0.26400000000000001</v>
          </cell>
          <cell r="G189">
            <v>0</v>
          </cell>
          <cell r="H189">
            <v>1.464</v>
          </cell>
          <cell r="I189">
            <v>0</v>
          </cell>
        </row>
        <row r="190">
          <cell r="A190">
            <v>4</v>
          </cell>
          <cell r="B190" t="str">
            <v>48Volt 300Ah Battery</v>
          </cell>
          <cell r="C190">
            <v>0</v>
          </cell>
          <cell r="D190">
            <v>0.65</v>
          </cell>
          <cell r="E190">
            <v>0</v>
          </cell>
          <cell r="F190">
            <v>0.14299999999999999</v>
          </cell>
          <cell r="G190">
            <v>0</v>
          </cell>
          <cell r="H190">
            <v>0.79300000000000004</v>
          </cell>
          <cell r="I190">
            <v>0</v>
          </cell>
        </row>
        <row r="191">
          <cell r="A191">
            <v>5</v>
          </cell>
          <cell r="B191" t="str">
            <v>48Volt 300Ah Battery charger</v>
          </cell>
          <cell r="C191">
            <v>0</v>
          </cell>
          <cell r="D191">
            <v>1.2</v>
          </cell>
          <cell r="E191">
            <v>0</v>
          </cell>
          <cell r="F191">
            <v>0.26400000000000001</v>
          </cell>
          <cell r="G191">
            <v>0</v>
          </cell>
          <cell r="H191">
            <v>1.464</v>
          </cell>
          <cell r="I191">
            <v>0</v>
          </cell>
        </row>
        <row r="192">
          <cell r="A192">
            <v>6</v>
          </cell>
          <cell r="B192" t="str">
            <v>AC/DC Distribution Boxes 415Volt</v>
          </cell>
          <cell r="C192">
            <v>0</v>
          </cell>
          <cell r="D192">
            <v>0</v>
          </cell>
          <cell r="E192">
            <v>0</v>
          </cell>
          <cell r="F192">
            <v>1.25</v>
          </cell>
          <cell r="G192">
            <v>0</v>
          </cell>
          <cell r="H192">
            <v>1.25</v>
          </cell>
          <cell r="I192">
            <v>0</v>
          </cell>
        </row>
        <row r="193">
          <cell r="A193">
            <v>7</v>
          </cell>
          <cell r="B193" t="str">
            <v>Arrangement of Lighting in S/s</v>
          </cell>
          <cell r="C193" t="str">
            <v>LS</v>
          </cell>
          <cell r="D193">
            <v>0</v>
          </cell>
          <cell r="E193">
            <v>0</v>
          </cell>
          <cell r="F193">
            <v>0</v>
          </cell>
          <cell r="G193">
            <v>0</v>
          </cell>
          <cell r="H193" t="str">
            <v>LS</v>
          </cell>
          <cell r="I193">
            <v>0</v>
          </cell>
        </row>
        <row r="194">
          <cell r="E194">
            <v>0</v>
          </cell>
          <cell r="F194">
            <v>0</v>
          </cell>
          <cell r="G194">
            <v>0</v>
          </cell>
          <cell r="H194" t="str">
            <v>LS</v>
          </cell>
          <cell r="I194">
            <v>0</v>
          </cell>
        </row>
        <row r="195">
          <cell r="B195" t="str">
            <v>SUB TOTAL (H)</v>
          </cell>
          <cell r="C195">
            <v>0</v>
          </cell>
          <cell r="D195">
            <v>0</v>
          </cell>
          <cell r="E195">
            <v>0</v>
          </cell>
          <cell r="F195">
            <v>0</v>
          </cell>
          <cell r="G195">
            <v>0</v>
          </cell>
          <cell r="H195">
            <v>0</v>
          </cell>
          <cell r="I195">
            <v>0</v>
          </cell>
        </row>
        <row r="196">
          <cell r="I196">
            <v>0</v>
          </cell>
        </row>
        <row r="197">
          <cell r="A197" t="str">
            <v>I</v>
          </cell>
          <cell r="B197" t="str">
            <v>CIVIL WORKS</v>
          </cell>
          <cell r="C197">
            <v>0</v>
          </cell>
          <cell r="D197">
            <v>0</v>
          </cell>
          <cell r="E197">
            <v>0</v>
          </cell>
          <cell r="F197">
            <v>0</v>
          </cell>
          <cell r="G197">
            <v>0</v>
          </cell>
          <cell r="H197">
            <v>0</v>
          </cell>
          <cell r="I197" t="str">
            <v/>
          </cell>
        </row>
        <row r="198">
          <cell r="A198" t="str">
            <v/>
          </cell>
          <cell r="B198" t="str">
            <v xml:space="preserve">Foundation work of </v>
          </cell>
          <cell r="C198">
            <v>0</v>
          </cell>
          <cell r="D198">
            <v>0</v>
          </cell>
          <cell r="E198">
            <v>0</v>
          </cell>
          <cell r="F198">
            <v>0</v>
          </cell>
          <cell r="G198">
            <v>0</v>
          </cell>
          <cell r="H198">
            <v>0</v>
          </cell>
          <cell r="I198" t="str">
            <v/>
          </cell>
        </row>
        <row r="199">
          <cell r="I199">
            <v>0</v>
          </cell>
        </row>
        <row r="200">
          <cell r="A200">
            <v>1</v>
          </cell>
          <cell r="B200" t="str">
            <v>Gantry Column(AGT)</v>
          </cell>
          <cell r="C200">
            <v>0</v>
          </cell>
          <cell r="D200">
            <v>0</v>
          </cell>
          <cell r="E200">
            <v>0</v>
          </cell>
          <cell r="F200">
            <v>0.28000000000000003</v>
          </cell>
          <cell r="G200">
            <v>0</v>
          </cell>
          <cell r="H200">
            <v>0.28000000000000003</v>
          </cell>
          <cell r="I200">
            <v>0</v>
          </cell>
        </row>
        <row r="201">
          <cell r="A201">
            <v>2</v>
          </cell>
          <cell r="B201" t="str">
            <v>Gantry Column(AAGT)</v>
          </cell>
          <cell r="C201">
            <v>0</v>
          </cell>
          <cell r="D201">
            <v>0</v>
          </cell>
          <cell r="E201">
            <v>0</v>
          </cell>
          <cell r="F201">
            <v>0.28000000000000003</v>
          </cell>
          <cell r="G201">
            <v>0</v>
          </cell>
          <cell r="H201">
            <v>0.28000000000000003</v>
          </cell>
          <cell r="I201">
            <v>0</v>
          </cell>
        </row>
        <row r="202">
          <cell r="A202">
            <v>3</v>
          </cell>
          <cell r="B202" t="str">
            <v>220KV Main Busbar</v>
          </cell>
          <cell r="C202">
            <v>0</v>
          </cell>
          <cell r="D202">
            <v>0</v>
          </cell>
          <cell r="E202">
            <v>0</v>
          </cell>
          <cell r="F202">
            <v>0.191</v>
          </cell>
          <cell r="G202">
            <v>0</v>
          </cell>
          <cell r="H202">
            <v>0.191</v>
          </cell>
          <cell r="I202">
            <v>0</v>
          </cell>
        </row>
        <row r="203">
          <cell r="A203">
            <v>4</v>
          </cell>
          <cell r="B203" t="str">
            <v xml:space="preserve">220KV Aux.Busbar </v>
          </cell>
          <cell r="C203">
            <v>0</v>
          </cell>
          <cell r="D203">
            <v>0</v>
          </cell>
          <cell r="E203">
            <v>0</v>
          </cell>
          <cell r="F203">
            <v>0.21</v>
          </cell>
          <cell r="G203">
            <v>0</v>
          </cell>
          <cell r="H203">
            <v>0.21</v>
          </cell>
          <cell r="I203">
            <v>0</v>
          </cell>
        </row>
        <row r="204">
          <cell r="A204">
            <v>5</v>
          </cell>
          <cell r="B204" t="str">
            <v>220KV Isolator</v>
          </cell>
          <cell r="C204">
            <v>0</v>
          </cell>
          <cell r="D204">
            <v>0</v>
          </cell>
          <cell r="E204">
            <v>0</v>
          </cell>
          <cell r="F204">
            <v>0.16500000000000001</v>
          </cell>
          <cell r="G204">
            <v>0</v>
          </cell>
          <cell r="H204">
            <v>0.16500000000000001</v>
          </cell>
          <cell r="I204">
            <v>0</v>
          </cell>
        </row>
        <row r="205">
          <cell r="A205">
            <v>6</v>
          </cell>
          <cell r="B205" t="str">
            <v>220KV CB</v>
          </cell>
          <cell r="C205">
            <v>0</v>
          </cell>
          <cell r="D205">
            <v>0</v>
          </cell>
          <cell r="E205">
            <v>0</v>
          </cell>
          <cell r="F205">
            <v>0.311</v>
          </cell>
          <cell r="G205">
            <v>0</v>
          </cell>
          <cell r="H205">
            <v>0.311</v>
          </cell>
          <cell r="I205">
            <v>0</v>
          </cell>
        </row>
        <row r="206">
          <cell r="A206">
            <v>7</v>
          </cell>
          <cell r="B206" t="str">
            <v>220KV CT</v>
          </cell>
          <cell r="C206">
            <v>0</v>
          </cell>
          <cell r="D206">
            <v>0</v>
          </cell>
          <cell r="E206">
            <v>0</v>
          </cell>
          <cell r="F206">
            <v>0.05</v>
          </cell>
          <cell r="G206">
            <v>0</v>
          </cell>
          <cell r="H206">
            <v>0.05</v>
          </cell>
          <cell r="I206">
            <v>0</v>
          </cell>
        </row>
        <row r="207">
          <cell r="A207">
            <v>8</v>
          </cell>
          <cell r="B207" t="str">
            <v>220KV CVT/PT</v>
          </cell>
          <cell r="C207">
            <v>0</v>
          </cell>
          <cell r="D207">
            <v>0</v>
          </cell>
          <cell r="E207">
            <v>0</v>
          </cell>
          <cell r="F207">
            <v>0.05</v>
          </cell>
          <cell r="G207">
            <v>0</v>
          </cell>
          <cell r="H207">
            <v>0.05</v>
          </cell>
          <cell r="I207">
            <v>0</v>
          </cell>
        </row>
        <row r="208">
          <cell r="A208">
            <v>9</v>
          </cell>
          <cell r="B208" t="str">
            <v>220KV LA</v>
          </cell>
          <cell r="C208">
            <v>0</v>
          </cell>
          <cell r="D208">
            <v>0</v>
          </cell>
          <cell r="E208">
            <v>0</v>
          </cell>
          <cell r="F208">
            <v>2.5000000000000001E-2</v>
          </cell>
          <cell r="G208">
            <v>0</v>
          </cell>
          <cell r="H208">
            <v>2.5000000000000001E-2</v>
          </cell>
          <cell r="I208">
            <v>0</v>
          </cell>
        </row>
        <row r="209">
          <cell r="A209">
            <v>10</v>
          </cell>
          <cell r="B209" t="str">
            <v>220KV Post/Solid Core Insulators</v>
          </cell>
          <cell r="C209">
            <v>0</v>
          </cell>
          <cell r="D209">
            <v>0</v>
          </cell>
          <cell r="E209">
            <v>0</v>
          </cell>
          <cell r="F209">
            <v>0.06</v>
          </cell>
          <cell r="G209">
            <v>0</v>
          </cell>
          <cell r="H209">
            <v>0.06</v>
          </cell>
          <cell r="I209">
            <v>0</v>
          </cell>
        </row>
        <row r="210">
          <cell r="A210">
            <v>11</v>
          </cell>
          <cell r="B210" t="str">
            <v>160MVA transformer</v>
          </cell>
          <cell r="C210">
            <v>0</v>
          </cell>
          <cell r="D210">
            <v>0</v>
          </cell>
          <cell r="E210">
            <v>0</v>
          </cell>
          <cell r="F210">
            <v>0.54</v>
          </cell>
          <cell r="G210">
            <v>0</v>
          </cell>
          <cell r="H210">
            <v>0.54</v>
          </cell>
          <cell r="I210">
            <v>0</v>
          </cell>
        </row>
        <row r="211">
          <cell r="A211">
            <v>12</v>
          </cell>
          <cell r="B211" t="str">
            <v>40MVA transformer</v>
          </cell>
          <cell r="C211">
            <v>1</v>
          </cell>
          <cell r="D211">
            <v>0</v>
          </cell>
          <cell r="E211">
            <v>0</v>
          </cell>
          <cell r="F211">
            <v>0.53</v>
          </cell>
          <cell r="G211">
            <v>0.53</v>
          </cell>
          <cell r="H211">
            <v>0.53</v>
          </cell>
          <cell r="I211">
            <v>0.53</v>
          </cell>
        </row>
        <row r="212">
          <cell r="A212">
            <v>13</v>
          </cell>
          <cell r="B212" t="str">
            <v>132KV Gantry</v>
          </cell>
          <cell r="C212">
            <v>4</v>
          </cell>
          <cell r="D212">
            <v>0</v>
          </cell>
          <cell r="E212">
            <v>0</v>
          </cell>
          <cell r="F212">
            <v>0.3</v>
          </cell>
          <cell r="G212">
            <v>1.2</v>
          </cell>
          <cell r="H212">
            <v>0.3</v>
          </cell>
          <cell r="I212">
            <v>1.2</v>
          </cell>
        </row>
        <row r="213">
          <cell r="A213">
            <v>14</v>
          </cell>
          <cell r="B213" t="str">
            <v xml:space="preserve">132KV main busbar foundation </v>
          </cell>
          <cell r="C213">
            <v>1</v>
          </cell>
          <cell r="D213">
            <v>0</v>
          </cell>
          <cell r="E213">
            <v>0</v>
          </cell>
          <cell r="F213">
            <v>0.16500000000000001</v>
          </cell>
          <cell r="G213">
            <v>0.16500000000000001</v>
          </cell>
          <cell r="H213">
            <v>0.16500000000000001</v>
          </cell>
          <cell r="I213">
            <v>0.16500000000000001</v>
          </cell>
        </row>
        <row r="214">
          <cell r="A214">
            <v>15</v>
          </cell>
          <cell r="B214" t="str">
            <v>132KV aux.busbar foundation</v>
          </cell>
          <cell r="C214">
            <v>0</v>
          </cell>
          <cell r="D214">
            <v>0</v>
          </cell>
          <cell r="E214">
            <v>0</v>
          </cell>
          <cell r="F214">
            <v>0.121</v>
          </cell>
          <cell r="G214">
            <v>0</v>
          </cell>
          <cell r="H214">
            <v>0.121</v>
          </cell>
          <cell r="I214">
            <v>0</v>
          </cell>
        </row>
        <row r="215">
          <cell r="A215">
            <v>16</v>
          </cell>
          <cell r="B215" t="str">
            <v>132KV Isolator</v>
          </cell>
          <cell r="C215">
            <v>3</v>
          </cell>
          <cell r="D215">
            <v>0</v>
          </cell>
          <cell r="E215">
            <v>0</v>
          </cell>
          <cell r="F215">
            <v>6.7000000000000004E-2</v>
          </cell>
          <cell r="G215">
            <v>0.20100000000000001</v>
          </cell>
          <cell r="H215">
            <v>6.7000000000000004E-2</v>
          </cell>
          <cell r="I215">
            <v>0.20100000000000001</v>
          </cell>
        </row>
        <row r="216">
          <cell r="A216">
            <v>17</v>
          </cell>
          <cell r="B216" t="str">
            <v>132kv Solid Core Insulator</v>
          </cell>
          <cell r="C216">
            <v>3</v>
          </cell>
          <cell r="D216">
            <v>0</v>
          </cell>
          <cell r="E216">
            <v>0</v>
          </cell>
          <cell r="F216">
            <v>1.0999999999999999E-2</v>
          </cell>
          <cell r="G216">
            <v>3.3000000000000002E-2</v>
          </cell>
          <cell r="H216">
            <v>1.0999999999999999E-2</v>
          </cell>
          <cell r="I216">
            <v>3.3000000000000002E-2</v>
          </cell>
        </row>
        <row r="217">
          <cell r="A217">
            <v>18</v>
          </cell>
          <cell r="B217" t="str">
            <v>132KV CB</v>
          </cell>
          <cell r="C217">
            <v>1</v>
          </cell>
          <cell r="D217">
            <v>0</v>
          </cell>
          <cell r="E217">
            <v>0</v>
          </cell>
          <cell r="F217">
            <v>0.30499999999999999</v>
          </cell>
          <cell r="G217">
            <v>0.30499999999999999</v>
          </cell>
          <cell r="H217">
            <v>0.30499999999999999</v>
          </cell>
          <cell r="I217">
            <v>0.30499999999999999</v>
          </cell>
        </row>
        <row r="218">
          <cell r="A218">
            <v>19</v>
          </cell>
          <cell r="B218" t="str">
            <v>132KV CT</v>
          </cell>
          <cell r="C218">
            <v>3</v>
          </cell>
          <cell r="D218">
            <v>0</v>
          </cell>
          <cell r="E218">
            <v>0</v>
          </cell>
          <cell r="F218">
            <v>1.0999999999999999E-2</v>
          </cell>
          <cell r="G218">
            <v>3.3000000000000002E-2</v>
          </cell>
          <cell r="H218">
            <v>1.0999999999999999E-2</v>
          </cell>
          <cell r="I218">
            <v>3.3000000000000002E-2</v>
          </cell>
        </row>
        <row r="219">
          <cell r="A219">
            <v>20</v>
          </cell>
          <cell r="B219" t="str">
            <v>132KV LA</v>
          </cell>
          <cell r="C219">
            <v>3</v>
          </cell>
          <cell r="D219">
            <v>0</v>
          </cell>
          <cell r="E219">
            <v>0</v>
          </cell>
          <cell r="F219">
            <v>2.1000000000000001E-2</v>
          </cell>
          <cell r="G219">
            <v>6.3E-2</v>
          </cell>
          <cell r="H219">
            <v>2.1000000000000001E-2</v>
          </cell>
          <cell r="I219">
            <v>6.3E-2</v>
          </cell>
        </row>
        <row r="220">
          <cell r="A220">
            <v>21</v>
          </cell>
          <cell r="B220" t="str">
            <v>132KV PT</v>
          </cell>
          <cell r="C220">
            <v>0</v>
          </cell>
          <cell r="D220">
            <v>0</v>
          </cell>
          <cell r="E220">
            <v>0</v>
          </cell>
          <cell r="F220">
            <v>0.03</v>
          </cell>
          <cell r="G220">
            <v>0</v>
          </cell>
          <cell r="H220">
            <v>0.03</v>
          </cell>
          <cell r="I220">
            <v>0</v>
          </cell>
        </row>
        <row r="221">
          <cell r="A221">
            <v>22</v>
          </cell>
          <cell r="B221" t="str">
            <v>132KV CC</v>
          </cell>
          <cell r="C221">
            <v>0</v>
          </cell>
          <cell r="D221">
            <v>0</v>
          </cell>
          <cell r="E221">
            <v>0</v>
          </cell>
          <cell r="F221">
            <v>2.1000000000000001E-2</v>
          </cell>
          <cell r="G221">
            <v>0</v>
          </cell>
          <cell r="H221">
            <v>2.1000000000000001E-2</v>
          </cell>
          <cell r="I221">
            <v>0</v>
          </cell>
        </row>
        <row r="222">
          <cell r="A222">
            <v>23</v>
          </cell>
          <cell r="B222" t="str">
            <v xml:space="preserve">33KV Gantry </v>
          </cell>
          <cell r="C222">
            <v>2</v>
          </cell>
          <cell r="D222">
            <v>0</v>
          </cell>
          <cell r="E222">
            <v>0</v>
          </cell>
          <cell r="F222">
            <v>0.12</v>
          </cell>
          <cell r="G222">
            <v>0.24</v>
          </cell>
          <cell r="H222">
            <v>0.12</v>
          </cell>
          <cell r="I222">
            <v>0.24</v>
          </cell>
        </row>
        <row r="223">
          <cell r="A223">
            <v>24</v>
          </cell>
          <cell r="B223" t="str">
            <v>33KV main/aux. Busbar</v>
          </cell>
          <cell r="C223">
            <v>1</v>
          </cell>
          <cell r="D223">
            <v>0</v>
          </cell>
          <cell r="E223">
            <v>0</v>
          </cell>
          <cell r="F223">
            <v>0.34</v>
          </cell>
          <cell r="G223">
            <v>0.34</v>
          </cell>
          <cell r="H223">
            <v>0.34</v>
          </cell>
          <cell r="I223">
            <v>0.34</v>
          </cell>
        </row>
        <row r="224">
          <cell r="A224">
            <v>25</v>
          </cell>
          <cell r="B224" t="str">
            <v>33KV CB</v>
          </cell>
          <cell r="C224">
            <v>1</v>
          </cell>
          <cell r="D224">
            <v>0</v>
          </cell>
          <cell r="E224">
            <v>0</v>
          </cell>
          <cell r="F224">
            <v>5.5E-2</v>
          </cell>
          <cell r="G224">
            <v>5.5E-2</v>
          </cell>
          <cell r="H224">
            <v>5.5E-2</v>
          </cell>
          <cell r="I224">
            <v>5.5E-2</v>
          </cell>
        </row>
        <row r="225">
          <cell r="A225">
            <v>26</v>
          </cell>
          <cell r="B225" t="str">
            <v>33KV CT/PT/LA/PI</v>
          </cell>
          <cell r="C225">
            <v>6</v>
          </cell>
          <cell r="D225">
            <v>0</v>
          </cell>
          <cell r="E225">
            <v>0</v>
          </cell>
          <cell r="F225">
            <v>1.4999999999999999E-2</v>
          </cell>
          <cell r="G225">
            <v>0.09</v>
          </cell>
          <cell r="H225">
            <v>1.4999999999999999E-2</v>
          </cell>
          <cell r="I225">
            <v>0.09</v>
          </cell>
        </row>
        <row r="226">
          <cell r="A226">
            <v>27</v>
          </cell>
          <cell r="B226" t="str">
            <v>33KV Isolator</v>
          </cell>
          <cell r="C226">
            <v>2</v>
          </cell>
          <cell r="D226">
            <v>0</v>
          </cell>
          <cell r="E226">
            <v>0</v>
          </cell>
          <cell r="F226">
            <v>5.0999999999999997E-2</v>
          </cell>
          <cell r="G226">
            <v>0.10199999999999999</v>
          </cell>
          <cell r="H226">
            <v>5.0999999999999997E-2</v>
          </cell>
          <cell r="I226">
            <v>0.10199999999999999</v>
          </cell>
        </row>
        <row r="227">
          <cell r="A227">
            <v>28</v>
          </cell>
          <cell r="B227" t="str">
            <v>Control room type-V</v>
          </cell>
          <cell r="C227">
            <v>0</v>
          </cell>
          <cell r="D227">
            <v>0</v>
          </cell>
          <cell r="E227">
            <v>0</v>
          </cell>
          <cell r="F227">
            <v>15</v>
          </cell>
          <cell r="G227">
            <v>0</v>
          </cell>
          <cell r="H227">
            <v>15</v>
          </cell>
          <cell r="I227">
            <v>0</v>
          </cell>
        </row>
        <row r="228">
          <cell r="A228">
            <v>29</v>
          </cell>
          <cell r="B228" t="str">
            <v>Yard levelling,metalling &amp; misc. civil work</v>
          </cell>
          <cell r="C228" t="str">
            <v>LS</v>
          </cell>
          <cell r="D228">
            <v>0</v>
          </cell>
          <cell r="E228">
            <v>0</v>
          </cell>
          <cell r="F228">
            <v>0.5</v>
          </cell>
          <cell r="G228">
            <v>0.5</v>
          </cell>
          <cell r="H228" t="str">
            <v>LS</v>
          </cell>
          <cell r="I228">
            <v>0.5</v>
          </cell>
        </row>
        <row r="229">
          <cell r="A229">
            <v>30</v>
          </cell>
          <cell r="B229" t="str">
            <v>Water supply arrangement including overhead tank etc.</v>
          </cell>
          <cell r="C229" t="str">
            <v>LS</v>
          </cell>
          <cell r="D229">
            <v>0</v>
          </cell>
          <cell r="E229">
            <v>0</v>
          </cell>
          <cell r="F229">
            <v>0</v>
          </cell>
          <cell r="G229">
            <v>0</v>
          </cell>
          <cell r="H229" t="str">
            <v>LS</v>
          </cell>
          <cell r="I229">
            <v>0</v>
          </cell>
        </row>
        <row r="230">
          <cell r="A230">
            <v>31</v>
          </cell>
          <cell r="B230" t="str">
            <v>Earth pits</v>
          </cell>
          <cell r="C230" t="str">
            <v>LS</v>
          </cell>
          <cell r="D230">
            <v>0</v>
          </cell>
          <cell r="E230">
            <v>0</v>
          </cell>
          <cell r="F230">
            <v>0.2</v>
          </cell>
          <cell r="G230">
            <v>0.2</v>
          </cell>
          <cell r="H230" t="str">
            <v>LS</v>
          </cell>
          <cell r="I230">
            <v>0.2</v>
          </cell>
        </row>
        <row r="231">
          <cell r="A231">
            <v>32</v>
          </cell>
          <cell r="B231" t="str">
            <v>Four bay constn.shed</v>
          </cell>
          <cell r="C231">
            <v>0</v>
          </cell>
          <cell r="D231">
            <v>0</v>
          </cell>
          <cell r="E231">
            <v>0</v>
          </cell>
          <cell r="F231">
            <v>4.37</v>
          </cell>
          <cell r="G231">
            <v>0</v>
          </cell>
          <cell r="H231">
            <v>4.37</v>
          </cell>
          <cell r="I231">
            <v>0</v>
          </cell>
        </row>
        <row r="232">
          <cell r="A232">
            <v>33</v>
          </cell>
          <cell r="B232" t="str">
            <v>Cable Trenches</v>
          </cell>
          <cell r="C232" t="str">
            <v>LS</v>
          </cell>
          <cell r="D232">
            <v>0</v>
          </cell>
          <cell r="E232">
            <v>0</v>
          </cell>
          <cell r="F232">
            <v>1.5</v>
          </cell>
          <cell r="G232">
            <v>1.5</v>
          </cell>
          <cell r="H232" t="str">
            <v>LS</v>
          </cell>
          <cell r="I232">
            <v>1.5</v>
          </cell>
        </row>
        <row r="233">
          <cell r="A233">
            <v>34</v>
          </cell>
          <cell r="B233" t="str">
            <v>Internal Colony Road</v>
          </cell>
          <cell r="C233" t="str">
            <v>LS</v>
          </cell>
          <cell r="D233">
            <v>0</v>
          </cell>
          <cell r="E233">
            <v>0</v>
          </cell>
          <cell r="F233">
            <v>0</v>
          </cell>
          <cell r="G233">
            <v>0</v>
          </cell>
          <cell r="H233" t="str">
            <v>LS</v>
          </cell>
          <cell r="I233">
            <v>0</v>
          </cell>
        </row>
        <row r="234">
          <cell r="A234">
            <v>35</v>
          </cell>
          <cell r="B234" t="str">
            <v>Yard &amp; area fencing</v>
          </cell>
          <cell r="C234" t="str">
            <v>LS</v>
          </cell>
          <cell r="D234">
            <v>0</v>
          </cell>
          <cell r="E234">
            <v>0</v>
          </cell>
          <cell r="F234">
            <v>0</v>
          </cell>
          <cell r="G234">
            <v>0</v>
          </cell>
          <cell r="H234" t="str">
            <v>LS</v>
          </cell>
          <cell r="I234">
            <v>0</v>
          </cell>
        </row>
        <row r="235">
          <cell r="A235">
            <v>36</v>
          </cell>
          <cell r="B235" t="str">
            <v>Staff quarter</v>
          </cell>
          <cell r="C235" t="str">
            <v>LS</v>
          </cell>
          <cell r="D235">
            <v>0</v>
          </cell>
          <cell r="E235">
            <v>0</v>
          </cell>
          <cell r="F235">
            <v>0</v>
          </cell>
          <cell r="G235">
            <v>0</v>
          </cell>
          <cell r="H235" t="str">
            <v>LS</v>
          </cell>
          <cell r="I235">
            <v>0</v>
          </cell>
        </row>
        <row r="236">
          <cell r="A236">
            <v>37</v>
          </cell>
          <cell r="B236" t="str">
            <v>Rail Track</v>
          </cell>
          <cell r="C236" t="str">
            <v>LS</v>
          </cell>
          <cell r="D236">
            <v>0</v>
          </cell>
          <cell r="E236">
            <v>0</v>
          </cell>
          <cell r="F236">
            <v>1</v>
          </cell>
          <cell r="G236">
            <v>1</v>
          </cell>
          <cell r="H236" t="str">
            <v>LS</v>
          </cell>
          <cell r="I236">
            <v>1</v>
          </cell>
        </row>
        <row r="237">
          <cell r="A237">
            <v>38</v>
          </cell>
          <cell r="B237" t="str">
            <v>Station transformer foundation</v>
          </cell>
          <cell r="C237">
            <v>0</v>
          </cell>
          <cell r="D237">
            <v>0</v>
          </cell>
          <cell r="E237">
            <v>0</v>
          </cell>
          <cell r="F237">
            <v>0.30099999999999999</v>
          </cell>
          <cell r="G237">
            <v>0</v>
          </cell>
          <cell r="H237">
            <v>0.30099999999999999</v>
          </cell>
          <cell r="I237">
            <v>0</v>
          </cell>
        </row>
        <row r="238">
          <cell r="A238">
            <v>39</v>
          </cell>
          <cell r="B238" t="str">
            <v>Flag stone flooring &amp; Misc. civil works</v>
          </cell>
          <cell r="C238" t="str">
            <v>LS</v>
          </cell>
          <cell r="D238">
            <v>0</v>
          </cell>
          <cell r="E238">
            <v>0</v>
          </cell>
          <cell r="F238">
            <v>0.5</v>
          </cell>
          <cell r="G238">
            <v>0.5</v>
          </cell>
          <cell r="H238" t="str">
            <v>LS</v>
          </cell>
          <cell r="I238">
            <v>0.5</v>
          </cell>
        </row>
        <row r="239">
          <cell r="E239">
            <v>0</v>
          </cell>
          <cell r="F239">
            <v>0.5</v>
          </cell>
          <cell r="G239">
            <v>0.5</v>
          </cell>
          <cell r="H239" t="str">
            <v>LS</v>
          </cell>
          <cell r="I239">
            <v>0.5</v>
          </cell>
        </row>
        <row r="240">
          <cell r="A240" t="str">
            <v/>
          </cell>
          <cell r="B240" t="str">
            <v>SUB TOTAL (I)</v>
          </cell>
          <cell r="C240">
            <v>0</v>
          </cell>
          <cell r="D240">
            <v>0</v>
          </cell>
          <cell r="E240">
            <v>0</v>
          </cell>
          <cell r="F240">
            <v>0</v>
          </cell>
          <cell r="G240">
            <v>7.0570000000000004</v>
          </cell>
          <cell r="H240">
            <v>0</v>
          </cell>
          <cell r="I240">
            <v>7.0570000000000004</v>
          </cell>
        </row>
        <row r="241">
          <cell r="I241">
            <v>7.0570000000000004</v>
          </cell>
        </row>
        <row r="242">
          <cell r="A242" t="str">
            <v>J</v>
          </cell>
          <cell r="B242" t="str">
            <v>ERECTION,TESTING &amp; COMMISSIONING ETC.</v>
          </cell>
        </row>
        <row r="243">
          <cell r="A243" t="str">
            <v>J</v>
          </cell>
          <cell r="B243" t="str">
            <v>ERECTION,TESTING &amp; COMMISSIONING ETC.</v>
          </cell>
        </row>
        <row r="244">
          <cell r="A244">
            <v>1</v>
          </cell>
          <cell r="B244" t="str">
            <v>160MVA Transformer</v>
          </cell>
          <cell r="C244">
            <v>0</v>
          </cell>
          <cell r="D244">
            <v>0</v>
          </cell>
          <cell r="E244">
            <v>0</v>
          </cell>
          <cell r="F244">
            <v>1.24</v>
          </cell>
          <cell r="G244">
            <v>0</v>
          </cell>
          <cell r="H244">
            <v>1.24</v>
          </cell>
          <cell r="I244">
            <v>0</v>
          </cell>
        </row>
        <row r="245">
          <cell r="A245">
            <v>2</v>
          </cell>
          <cell r="B245" t="str">
            <v>40MVA transformer</v>
          </cell>
          <cell r="C245">
            <v>1</v>
          </cell>
          <cell r="D245">
            <v>0</v>
          </cell>
          <cell r="E245">
            <v>0</v>
          </cell>
          <cell r="F245">
            <v>0.97</v>
          </cell>
          <cell r="G245">
            <v>0.97</v>
          </cell>
          <cell r="H245">
            <v>0.97</v>
          </cell>
          <cell r="I245">
            <v>0.97</v>
          </cell>
        </row>
        <row r="246">
          <cell r="A246">
            <v>3</v>
          </cell>
          <cell r="B246" t="str">
            <v>220KV CB</v>
          </cell>
          <cell r="C246">
            <v>0</v>
          </cell>
          <cell r="D246">
            <v>0</v>
          </cell>
          <cell r="E246">
            <v>0</v>
          </cell>
          <cell r="F246">
            <v>0.2</v>
          </cell>
          <cell r="G246">
            <v>0</v>
          </cell>
          <cell r="H246">
            <v>0.2</v>
          </cell>
          <cell r="I246">
            <v>0</v>
          </cell>
        </row>
        <row r="247">
          <cell r="A247">
            <v>4</v>
          </cell>
          <cell r="B247" t="str">
            <v>220KV CT</v>
          </cell>
          <cell r="C247">
            <v>0</v>
          </cell>
          <cell r="D247">
            <v>0</v>
          </cell>
          <cell r="E247">
            <v>0</v>
          </cell>
          <cell r="F247">
            <v>4.1000000000000002E-2</v>
          </cell>
          <cell r="G247">
            <v>0</v>
          </cell>
          <cell r="H247">
            <v>4.1000000000000002E-2</v>
          </cell>
          <cell r="I247">
            <v>0</v>
          </cell>
        </row>
        <row r="248">
          <cell r="A248">
            <v>5</v>
          </cell>
          <cell r="B248" t="str">
            <v>220KV Isolator</v>
          </cell>
          <cell r="C248">
            <v>0</v>
          </cell>
          <cell r="D248">
            <v>0</v>
          </cell>
          <cell r="E248">
            <v>0</v>
          </cell>
          <cell r="F248">
            <v>0.09</v>
          </cell>
          <cell r="G248">
            <v>0</v>
          </cell>
          <cell r="H248">
            <v>0.09</v>
          </cell>
          <cell r="I248">
            <v>0</v>
          </cell>
        </row>
        <row r="249">
          <cell r="A249">
            <v>6</v>
          </cell>
          <cell r="B249" t="str">
            <v>220KV LA</v>
          </cell>
          <cell r="C249">
            <v>0</v>
          </cell>
          <cell r="D249">
            <v>0</v>
          </cell>
          <cell r="E249">
            <v>0</v>
          </cell>
          <cell r="F249">
            <v>2.5000000000000001E-2</v>
          </cell>
          <cell r="G249">
            <v>0</v>
          </cell>
          <cell r="H249">
            <v>2.5000000000000001E-2</v>
          </cell>
          <cell r="I249">
            <v>0</v>
          </cell>
        </row>
        <row r="250">
          <cell r="A250">
            <v>7</v>
          </cell>
          <cell r="B250" t="str">
            <v>220KV PT/CVT</v>
          </cell>
          <cell r="C250">
            <v>0</v>
          </cell>
          <cell r="D250">
            <v>0</v>
          </cell>
          <cell r="E250">
            <v>0</v>
          </cell>
          <cell r="F250">
            <v>0.04</v>
          </cell>
          <cell r="G250">
            <v>0</v>
          </cell>
          <cell r="H250">
            <v>0.04</v>
          </cell>
          <cell r="I250">
            <v>0</v>
          </cell>
        </row>
        <row r="251">
          <cell r="A251">
            <v>8</v>
          </cell>
          <cell r="B251" t="str">
            <v>220KV C&amp;R Panel</v>
          </cell>
          <cell r="C251">
            <v>0</v>
          </cell>
          <cell r="D251">
            <v>0</v>
          </cell>
          <cell r="E251">
            <v>0</v>
          </cell>
          <cell r="F251">
            <v>0.18</v>
          </cell>
          <cell r="G251">
            <v>0</v>
          </cell>
          <cell r="H251">
            <v>0.18</v>
          </cell>
          <cell r="I251">
            <v>0</v>
          </cell>
        </row>
        <row r="252">
          <cell r="A252">
            <v>9</v>
          </cell>
          <cell r="B252" t="str">
            <v>220/132/33KV Gantries,Busbar equip.structure erection(in MT)</v>
          </cell>
          <cell r="C252">
            <v>22.567999999999998</v>
          </cell>
          <cell r="D252">
            <v>0</v>
          </cell>
          <cell r="E252">
            <v>0</v>
          </cell>
          <cell r="F252">
            <v>2.5000000000000001E-2</v>
          </cell>
          <cell r="G252">
            <v>0.56419999999999992</v>
          </cell>
          <cell r="H252">
            <v>2.5000000000000001E-2</v>
          </cell>
          <cell r="I252">
            <v>0.56419999999999992</v>
          </cell>
        </row>
        <row r="253">
          <cell r="A253">
            <v>10</v>
          </cell>
          <cell r="B253" t="str">
            <v>PLCC equipments</v>
          </cell>
          <cell r="C253" t="str">
            <v>LS</v>
          </cell>
          <cell r="D253">
            <v>0</v>
          </cell>
          <cell r="E253">
            <v>0</v>
          </cell>
          <cell r="F253">
            <v>0</v>
          </cell>
          <cell r="G253">
            <v>0</v>
          </cell>
          <cell r="H253" t="str">
            <v>LS</v>
          </cell>
          <cell r="I253">
            <v>0</v>
          </cell>
        </row>
        <row r="254">
          <cell r="A254">
            <v>11</v>
          </cell>
          <cell r="B254" t="str">
            <v>220KV PI/Solid Core Insulators</v>
          </cell>
          <cell r="C254">
            <v>0</v>
          </cell>
          <cell r="D254">
            <v>0</v>
          </cell>
          <cell r="E254">
            <v>0</v>
          </cell>
          <cell r="F254">
            <v>7.0000000000000001E-3</v>
          </cell>
          <cell r="G254">
            <v>0</v>
          </cell>
          <cell r="H254">
            <v>7.0000000000000001E-3</v>
          </cell>
          <cell r="I254">
            <v>0</v>
          </cell>
        </row>
        <row r="255">
          <cell r="A255">
            <v>12</v>
          </cell>
          <cell r="B255" t="str">
            <v>220KV wave trap</v>
          </cell>
          <cell r="C255">
            <v>0</v>
          </cell>
          <cell r="D255">
            <v>0</v>
          </cell>
          <cell r="E255">
            <v>0</v>
          </cell>
          <cell r="F255">
            <v>0.04</v>
          </cell>
          <cell r="G255">
            <v>0</v>
          </cell>
          <cell r="H255">
            <v>0.04</v>
          </cell>
          <cell r="I255">
            <v>0</v>
          </cell>
        </row>
        <row r="256">
          <cell r="A256">
            <v>13</v>
          </cell>
          <cell r="B256" t="str">
            <v>132KV CC</v>
          </cell>
          <cell r="C256">
            <v>0</v>
          </cell>
          <cell r="D256">
            <v>0</v>
          </cell>
          <cell r="E256">
            <v>0</v>
          </cell>
          <cell r="F256">
            <v>3.4000000000000002E-2</v>
          </cell>
          <cell r="G256">
            <v>0</v>
          </cell>
          <cell r="H256">
            <v>3.4000000000000002E-2</v>
          </cell>
          <cell r="I256">
            <v>0</v>
          </cell>
        </row>
        <row r="257">
          <cell r="A257">
            <v>14</v>
          </cell>
          <cell r="B257" t="str">
            <v>132KV CB</v>
          </cell>
          <cell r="C257">
            <v>1</v>
          </cell>
          <cell r="D257">
            <v>0</v>
          </cell>
          <cell r="E257">
            <v>0</v>
          </cell>
          <cell r="F257">
            <v>0.16</v>
          </cell>
          <cell r="G257">
            <v>0.16</v>
          </cell>
          <cell r="H257">
            <v>0.16</v>
          </cell>
          <cell r="I257">
            <v>0.16</v>
          </cell>
        </row>
        <row r="258">
          <cell r="A258">
            <v>15</v>
          </cell>
          <cell r="B258" t="str">
            <v>132KV CT</v>
          </cell>
          <cell r="C258">
            <v>3</v>
          </cell>
          <cell r="D258">
            <v>0</v>
          </cell>
          <cell r="E258">
            <v>0</v>
          </cell>
          <cell r="F258">
            <v>3.9E-2</v>
          </cell>
          <cell r="G258">
            <v>0.11699999999999999</v>
          </cell>
          <cell r="H258">
            <v>3.9E-2</v>
          </cell>
          <cell r="I258">
            <v>0.11699999999999999</v>
          </cell>
        </row>
        <row r="259">
          <cell r="A259">
            <v>16</v>
          </cell>
          <cell r="B259" t="str">
            <v>132KV Isolators</v>
          </cell>
          <cell r="C259">
            <v>3</v>
          </cell>
          <cell r="D259">
            <v>0</v>
          </cell>
          <cell r="E259">
            <v>0</v>
          </cell>
          <cell r="F259">
            <v>7.0000000000000007E-2</v>
          </cell>
          <cell r="G259">
            <v>0.21000000000000002</v>
          </cell>
          <cell r="H259">
            <v>7.0000000000000007E-2</v>
          </cell>
          <cell r="I259">
            <v>0.21000000000000002</v>
          </cell>
        </row>
        <row r="260">
          <cell r="A260">
            <v>17</v>
          </cell>
          <cell r="B260" t="str">
            <v>132KV LA</v>
          </cell>
          <cell r="C260">
            <v>3</v>
          </cell>
          <cell r="D260">
            <v>0</v>
          </cell>
          <cell r="E260">
            <v>0</v>
          </cell>
          <cell r="F260">
            <v>1.7000000000000001E-2</v>
          </cell>
          <cell r="G260">
            <v>5.1000000000000004E-2</v>
          </cell>
          <cell r="H260">
            <v>1.7000000000000001E-2</v>
          </cell>
          <cell r="I260">
            <v>5.1000000000000004E-2</v>
          </cell>
        </row>
        <row r="261">
          <cell r="A261">
            <v>18</v>
          </cell>
          <cell r="B261" t="str">
            <v>132KV C&amp;R Panel</v>
          </cell>
          <cell r="C261">
            <v>1</v>
          </cell>
          <cell r="D261">
            <v>0</v>
          </cell>
          <cell r="E261">
            <v>0</v>
          </cell>
          <cell r="F261">
            <v>0.14000000000000001</v>
          </cell>
          <cell r="G261">
            <v>0.14000000000000001</v>
          </cell>
          <cell r="H261">
            <v>0.14000000000000001</v>
          </cell>
          <cell r="I261">
            <v>0.14000000000000001</v>
          </cell>
        </row>
        <row r="262">
          <cell r="A262">
            <v>19</v>
          </cell>
          <cell r="B262" t="str">
            <v>132KV PI/Solid Core Insulator</v>
          </cell>
          <cell r="C262">
            <v>6</v>
          </cell>
          <cell r="D262">
            <v>0</v>
          </cell>
          <cell r="E262">
            <v>0</v>
          </cell>
          <cell r="F262">
            <v>5.0000000000000001E-3</v>
          </cell>
          <cell r="G262">
            <v>0.03</v>
          </cell>
          <cell r="H262">
            <v>5.0000000000000001E-3</v>
          </cell>
          <cell r="I262">
            <v>0.03</v>
          </cell>
        </row>
        <row r="263">
          <cell r="A263">
            <v>20</v>
          </cell>
          <cell r="B263" t="str">
            <v>132KV PT</v>
          </cell>
          <cell r="C263">
            <v>0</v>
          </cell>
          <cell r="D263">
            <v>0</v>
          </cell>
          <cell r="E263">
            <v>0</v>
          </cell>
          <cell r="F263">
            <v>3.4000000000000002E-2</v>
          </cell>
          <cell r="G263">
            <v>0</v>
          </cell>
          <cell r="H263">
            <v>3.4000000000000002E-2</v>
          </cell>
          <cell r="I263">
            <v>0</v>
          </cell>
        </row>
        <row r="264">
          <cell r="A264">
            <v>21</v>
          </cell>
          <cell r="B264" t="str">
            <v>33KV CB</v>
          </cell>
          <cell r="C264">
            <v>1</v>
          </cell>
          <cell r="D264">
            <v>0</v>
          </cell>
          <cell r="E264">
            <v>0</v>
          </cell>
          <cell r="F264">
            <v>8.2000000000000003E-2</v>
          </cell>
          <cell r="G264">
            <v>8.2000000000000003E-2</v>
          </cell>
          <cell r="H264">
            <v>8.2000000000000003E-2</v>
          </cell>
          <cell r="I264">
            <v>8.2000000000000003E-2</v>
          </cell>
        </row>
        <row r="265">
          <cell r="A265">
            <v>22</v>
          </cell>
          <cell r="B265" t="str">
            <v>33KV CT</v>
          </cell>
          <cell r="C265">
            <v>3</v>
          </cell>
          <cell r="D265">
            <v>0</v>
          </cell>
          <cell r="E265">
            <v>0</v>
          </cell>
          <cell r="F265">
            <v>0.03</v>
          </cell>
          <cell r="G265">
            <v>0.09</v>
          </cell>
          <cell r="H265">
            <v>0.03</v>
          </cell>
          <cell r="I265">
            <v>0.09</v>
          </cell>
        </row>
        <row r="266">
          <cell r="A266">
            <v>23</v>
          </cell>
          <cell r="B266" t="str">
            <v>33KV PT</v>
          </cell>
          <cell r="C266">
            <v>0</v>
          </cell>
          <cell r="D266">
            <v>0</v>
          </cell>
          <cell r="E266">
            <v>0</v>
          </cell>
          <cell r="F266">
            <v>0.03</v>
          </cell>
          <cell r="G266">
            <v>0</v>
          </cell>
          <cell r="H266">
            <v>0.03</v>
          </cell>
          <cell r="I266">
            <v>0</v>
          </cell>
        </row>
        <row r="267">
          <cell r="A267">
            <v>24</v>
          </cell>
          <cell r="B267" t="str">
            <v>33KV Isolator</v>
          </cell>
          <cell r="C267">
            <v>2</v>
          </cell>
          <cell r="D267">
            <v>0</v>
          </cell>
          <cell r="E267">
            <v>0</v>
          </cell>
          <cell r="F267">
            <v>4.7E-2</v>
          </cell>
          <cell r="G267">
            <v>9.4E-2</v>
          </cell>
          <cell r="H267">
            <v>4.7E-2</v>
          </cell>
          <cell r="I267">
            <v>9.4E-2</v>
          </cell>
        </row>
        <row r="268">
          <cell r="A268">
            <v>25</v>
          </cell>
          <cell r="B268" t="str">
            <v>33KV LA</v>
          </cell>
          <cell r="C268">
            <v>3</v>
          </cell>
          <cell r="D268">
            <v>0</v>
          </cell>
          <cell r="E268">
            <v>0</v>
          </cell>
          <cell r="F268">
            <v>1.0999999999999999E-2</v>
          </cell>
          <cell r="G268">
            <v>3.3000000000000002E-2</v>
          </cell>
          <cell r="H268">
            <v>1.0999999999999999E-2</v>
          </cell>
          <cell r="I268">
            <v>3.3000000000000002E-2</v>
          </cell>
        </row>
        <row r="269">
          <cell r="A269">
            <v>26</v>
          </cell>
          <cell r="B269" t="str">
            <v>33KV C&amp;R Panel</v>
          </cell>
          <cell r="C269">
            <v>1</v>
          </cell>
          <cell r="D269">
            <v>0</v>
          </cell>
          <cell r="E269">
            <v>0</v>
          </cell>
          <cell r="F269">
            <v>0.13</v>
          </cell>
          <cell r="G269">
            <v>0.13</v>
          </cell>
          <cell r="H269">
            <v>0.13</v>
          </cell>
          <cell r="I269">
            <v>0.13</v>
          </cell>
        </row>
        <row r="270">
          <cell r="A270">
            <v>27</v>
          </cell>
          <cell r="B270" t="str">
            <v>33KV PI/Solid Core Insulators</v>
          </cell>
          <cell r="C270">
            <v>0</v>
          </cell>
          <cell r="D270">
            <v>0</v>
          </cell>
          <cell r="E270">
            <v>0</v>
          </cell>
          <cell r="F270">
            <v>3.0000000000000001E-3</v>
          </cell>
          <cell r="G270">
            <v>0</v>
          </cell>
          <cell r="H270">
            <v>3.0000000000000001E-3</v>
          </cell>
          <cell r="I270">
            <v>0</v>
          </cell>
        </row>
        <row r="271">
          <cell r="A271">
            <v>28</v>
          </cell>
          <cell r="B271" t="str">
            <v>Station Transformer,</v>
          </cell>
          <cell r="C271">
            <v>0</v>
          </cell>
          <cell r="D271">
            <v>0</v>
          </cell>
          <cell r="E271">
            <v>0</v>
          </cell>
          <cell r="F271">
            <v>7.0000000000000007E-2</v>
          </cell>
          <cell r="G271">
            <v>0</v>
          </cell>
          <cell r="H271">
            <v>7.0000000000000007E-2</v>
          </cell>
          <cell r="I271">
            <v>0</v>
          </cell>
        </row>
        <row r="272">
          <cell r="A272">
            <v>29</v>
          </cell>
          <cell r="B272" t="str">
            <v>Cable laying &amp; associated works</v>
          </cell>
          <cell r="C272" t="str">
            <v>LS</v>
          </cell>
          <cell r="D272">
            <v>0</v>
          </cell>
          <cell r="E272">
            <v>0</v>
          </cell>
          <cell r="F272">
            <v>0.2</v>
          </cell>
          <cell r="G272">
            <v>0.2</v>
          </cell>
          <cell r="H272" t="str">
            <v>LS</v>
          </cell>
          <cell r="I272">
            <v>0.2</v>
          </cell>
        </row>
        <row r="273">
          <cell r="A273">
            <v>30</v>
          </cell>
          <cell r="B273" t="str">
            <v>Earthing works</v>
          </cell>
          <cell r="C273" t="str">
            <v>LS</v>
          </cell>
          <cell r="D273">
            <v>0</v>
          </cell>
          <cell r="E273">
            <v>0</v>
          </cell>
          <cell r="F273">
            <v>0.2</v>
          </cell>
          <cell r="G273">
            <v>0.2</v>
          </cell>
          <cell r="H273" t="str">
            <v>LS</v>
          </cell>
          <cell r="I273">
            <v>0.2</v>
          </cell>
        </row>
        <row r="274">
          <cell r="A274">
            <v>31</v>
          </cell>
          <cell r="B274" t="str">
            <v>AC/DC Board</v>
          </cell>
          <cell r="C274">
            <v>0</v>
          </cell>
          <cell r="D274">
            <v>0</v>
          </cell>
          <cell r="E274">
            <v>0</v>
          </cell>
          <cell r="F274">
            <v>0.13100000000000001</v>
          </cell>
          <cell r="G274">
            <v>0</v>
          </cell>
          <cell r="H274">
            <v>0.13100000000000001</v>
          </cell>
          <cell r="I274">
            <v>0</v>
          </cell>
        </row>
        <row r="275">
          <cell r="A275">
            <v>32</v>
          </cell>
          <cell r="B275" t="str">
            <v>Fitting of lighting fixtures</v>
          </cell>
          <cell r="C275" t="str">
            <v>LS</v>
          </cell>
          <cell r="D275">
            <v>0</v>
          </cell>
          <cell r="E275">
            <v>0</v>
          </cell>
          <cell r="F275">
            <v>0.1</v>
          </cell>
          <cell r="G275">
            <v>0.1</v>
          </cell>
          <cell r="H275" t="str">
            <v>LS</v>
          </cell>
          <cell r="I275">
            <v>0.1</v>
          </cell>
        </row>
        <row r="276">
          <cell r="A276">
            <v>33</v>
          </cell>
          <cell r="B276" t="str">
            <v>110V 300Ah battery</v>
          </cell>
          <cell r="C276">
            <v>0</v>
          </cell>
          <cell r="D276">
            <v>0</v>
          </cell>
          <cell r="E276">
            <v>0</v>
          </cell>
          <cell r="F276">
            <v>0.14000000000000001</v>
          </cell>
          <cell r="G276">
            <v>0</v>
          </cell>
          <cell r="H276">
            <v>0.14000000000000001</v>
          </cell>
          <cell r="I276">
            <v>0</v>
          </cell>
        </row>
        <row r="277">
          <cell r="A277">
            <v>34</v>
          </cell>
          <cell r="B277" t="str">
            <v>110V 300Ah battery charger</v>
          </cell>
          <cell r="C277">
            <v>0</v>
          </cell>
          <cell r="D277">
            <v>0</v>
          </cell>
          <cell r="E277">
            <v>0</v>
          </cell>
          <cell r="F277">
            <v>9.5000000000000001E-2</v>
          </cell>
          <cell r="G277">
            <v>0</v>
          </cell>
          <cell r="H277">
            <v>9.5000000000000001E-2</v>
          </cell>
          <cell r="I277">
            <v>0</v>
          </cell>
        </row>
        <row r="278">
          <cell r="A278">
            <v>35</v>
          </cell>
          <cell r="B278" t="str">
            <v>48V 200Ah battery</v>
          </cell>
          <cell r="C278">
            <v>0</v>
          </cell>
          <cell r="D278">
            <v>0</v>
          </cell>
          <cell r="E278">
            <v>0</v>
          </cell>
          <cell r="F278">
            <v>0.1</v>
          </cell>
          <cell r="G278">
            <v>0</v>
          </cell>
          <cell r="H278">
            <v>0.1</v>
          </cell>
          <cell r="I278">
            <v>0</v>
          </cell>
        </row>
        <row r="279">
          <cell r="A279">
            <v>36</v>
          </cell>
          <cell r="B279" t="str">
            <v>48V 200Ah battery charger</v>
          </cell>
          <cell r="C279">
            <v>0</v>
          </cell>
          <cell r="D279">
            <v>0</v>
          </cell>
          <cell r="E279">
            <v>0</v>
          </cell>
          <cell r="F279">
            <v>8.5000000000000006E-2</v>
          </cell>
          <cell r="G279">
            <v>0</v>
          </cell>
          <cell r="H279">
            <v>8.5000000000000006E-2</v>
          </cell>
          <cell r="I279">
            <v>0</v>
          </cell>
        </row>
        <row r="280">
          <cell r="A280">
            <v>37</v>
          </cell>
          <cell r="B280" t="str">
            <v xml:space="preserve">Stringing &amp; Jumpering </v>
          </cell>
          <cell r="C280" t="str">
            <v>LS</v>
          </cell>
          <cell r="D280">
            <v>0</v>
          </cell>
          <cell r="E280">
            <v>0</v>
          </cell>
          <cell r="F280">
            <v>0.5</v>
          </cell>
          <cell r="G280">
            <v>0.5</v>
          </cell>
          <cell r="H280" t="str">
            <v>LS</v>
          </cell>
          <cell r="I280">
            <v>0.5</v>
          </cell>
        </row>
        <row r="281">
          <cell r="A281">
            <v>38</v>
          </cell>
          <cell r="B281" t="str">
            <v>Testing &amp; Commissioning &amp; misc.expenditure</v>
          </cell>
          <cell r="C281" t="str">
            <v>LS</v>
          </cell>
          <cell r="D281">
            <v>0</v>
          </cell>
          <cell r="E281">
            <v>0</v>
          </cell>
          <cell r="F281">
            <v>0.1</v>
          </cell>
          <cell r="G281">
            <v>0.1</v>
          </cell>
          <cell r="H281" t="str">
            <v>LS</v>
          </cell>
          <cell r="I281">
            <v>0.1</v>
          </cell>
        </row>
        <row r="282">
          <cell r="A282">
            <v>38</v>
          </cell>
          <cell r="B282" t="str">
            <v>Testing &amp; Commissioning &amp; misc.expenditure</v>
          </cell>
          <cell r="C282" t="str">
            <v>LS</v>
          </cell>
          <cell r="D282">
            <v>0</v>
          </cell>
          <cell r="E282">
            <v>0</v>
          </cell>
          <cell r="F282">
            <v>0.1</v>
          </cell>
          <cell r="G282">
            <v>0.1</v>
          </cell>
          <cell r="H282" t="str">
            <v>LS</v>
          </cell>
          <cell r="I282">
            <v>0.1</v>
          </cell>
        </row>
        <row r="283">
          <cell r="E283">
            <v>0</v>
          </cell>
          <cell r="F283">
            <v>0.1</v>
          </cell>
          <cell r="G283">
            <v>0.1</v>
          </cell>
          <cell r="H283" t="str">
            <v>LS</v>
          </cell>
          <cell r="I283">
            <v>0.1</v>
          </cell>
        </row>
        <row r="284">
          <cell r="B284" t="str">
            <v>SUB TOTAL (J)</v>
          </cell>
          <cell r="C284">
            <v>0</v>
          </cell>
          <cell r="D284">
            <v>0</v>
          </cell>
          <cell r="E284">
            <v>0</v>
          </cell>
          <cell r="F284">
            <v>0</v>
          </cell>
          <cell r="G284">
            <v>3.7711999999999999</v>
          </cell>
          <cell r="H284">
            <v>0</v>
          </cell>
          <cell r="I284">
            <v>3.7711999999999999</v>
          </cell>
        </row>
      </sheetData>
      <sheetData sheetId="13" refreshError="1"/>
      <sheetData sheetId="14" refreshError="1"/>
      <sheetData sheetId="15" refreshError="1"/>
      <sheetData sheetId="16" refreshError="1"/>
      <sheetData sheetId="17"/>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ow r="38">
          <cell r="A38">
            <v>0</v>
          </cell>
        </row>
      </sheetData>
      <sheetData sheetId="36">
        <row r="38">
          <cell r="A38" t="str">
            <v xml:space="preserve">ESTIMATE FOR INSTALLATION OF ADDITIONAL 1X40MVA 132/33KV TRANSFORMER AT EXISTING EHV SUBSTATION </v>
          </cell>
        </row>
      </sheetData>
      <sheetData sheetId="37">
        <row r="38">
          <cell r="A38" t="str">
            <v xml:space="preserve">ESTIMATE FOR INSTALLATION OF ADDITIONAL 1X40MVA 132/33KV TRANSFORMER AT EXISTING EHV SUBSTATION </v>
          </cell>
        </row>
      </sheetData>
      <sheetData sheetId="38">
        <row r="38">
          <cell r="A38" t="str">
            <v xml:space="preserve">ESTIMATE FOR INSTALLATION OF ADDITIONAL 1X40MVA 132/33KV TRANSFORMER AT EXISTING EHV SUBSTATION </v>
          </cell>
        </row>
      </sheetData>
      <sheetData sheetId="39">
        <row r="38">
          <cell r="A38" t="str">
            <v xml:space="preserve">ESTIMATE FOR INSTALLATION OF ADDITIONAL 1X40MVA 132/33KV TRANSFORMER AT EXISTING EHV SUBSTATION </v>
          </cell>
        </row>
      </sheetData>
      <sheetData sheetId="40">
        <row r="38">
          <cell r="A38" t="str">
            <v xml:space="preserve">ESTIMATE FOR INSTALLATION OF ADDITIONAL 1X40MVA 132/33KV TRANSFORMER AT EXISTING EHV SUBSTATION </v>
          </cell>
        </row>
      </sheetData>
      <sheetData sheetId="41">
        <row r="38">
          <cell r="A38" t="str">
            <v xml:space="preserve">ESTIMATE FOR INSTALLATION OF ADDITIONAL 1X40MVA 132/33KV TRANSFORMER AT EXISTING EHV SUBSTATION </v>
          </cell>
        </row>
      </sheetData>
      <sheetData sheetId="42">
        <row r="38">
          <cell r="A38" t="str">
            <v xml:space="preserve">ESTIMATE FOR INSTALLATION OF ADDITIONAL 1X40MVA 132/33KV TRANSFORMER AT EXISTING EHV SUBSTATION </v>
          </cell>
        </row>
      </sheetData>
      <sheetData sheetId="43">
        <row r="38">
          <cell r="A38" t="str">
            <v xml:space="preserve">ESTIMATE FOR INSTALLATION OF ADDITIONAL 1X40MVA 132/33KV TRANSFORMER AT EXISTING EHV SUBSTATION </v>
          </cell>
        </row>
      </sheetData>
      <sheetData sheetId="44">
        <row r="38">
          <cell r="A38" t="str">
            <v xml:space="preserve">ESTIMATE FOR INSTALLATION OF ADDITIONAL 1X40MVA 132/33KV TRANSFORMER AT EXISTING EHV SUBSTATION </v>
          </cell>
        </row>
      </sheetData>
      <sheetData sheetId="45">
        <row r="38">
          <cell r="A38" t="str">
            <v xml:space="preserve">ESTIMATE FOR INSTALLATION OF ADDITIONAL 1X40MVA 132/33KV TRANSFORMER AT EXISTING EHV SUBSTATION </v>
          </cell>
        </row>
      </sheetData>
      <sheetData sheetId="46">
        <row r="38">
          <cell r="A38">
            <v>0</v>
          </cell>
        </row>
      </sheetData>
      <sheetData sheetId="47">
        <row r="38">
          <cell r="A38" t="str">
            <v xml:space="preserve">ESTIMATE FOR INSTALLATION OF ADDITIONAL 1X40MVA 132/33KV TRANSFORMER AT EXISTING EHV SUBSTATION </v>
          </cell>
        </row>
      </sheetData>
      <sheetData sheetId="48">
        <row r="38">
          <cell r="A38" t="str">
            <v xml:space="preserve">ESTIMATE FOR INSTALLATION OF ADDITIONAL 1X40MVA 132/33KV TRANSFORMER AT EXISTING EHV SUBSTATION </v>
          </cell>
        </row>
      </sheetData>
      <sheetData sheetId="49">
        <row r="38">
          <cell r="A38" t="str">
            <v xml:space="preserve">ESTIMATE FOR INSTALLATION OF ADDITIONAL 1X40MVA 132/33KV TRANSFORMER AT EXISTING EHV SUBSTATION </v>
          </cell>
        </row>
      </sheetData>
      <sheetData sheetId="50">
        <row r="38">
          <cell r="A38" t="str">
            <v xml:space="preserve">ESTIMATE FOR INSTALLATION OF ADDITIONAL 1X40MVA 132/33KV TRANSFORMER AT EXISTING EHV SUBSTATION </v>
          </cell>
        </row>
      </sheetData>
      <sheetData sheetId="51">
        <row r="38">
          <cell r="A38" t="str">
            <v xml:space="preserve">ESTIMATE FOR INSTALLATION OF ADDITIONAL 1X40MVA 132/33KV TRANSFORMER AT EXISTING EHV SUBSTATION </v>
          </cell>
        </row>
      </sheetData>
      <sheetData sheetId="52">
        <row r="38">
          <cell r="A38" t="str">
            <v xml:space="preserve">ESTIMATE FOR INSTALLATION OF ADDITIONAL 1X40MVA 132/33KV TRANSFORMER AT EXISTING EHV SUBSTATION </v>
          </cell>
        </row>
      </sheetData>
      <sheetData sheetId="53">
        <row r="38">
          <cell r="A38" t="str">
            <v xml:space="preserve">ESTIMATE FOR INSTALLATION OF ADDITIONAL 1X40MVA 132/33KV TRANSFORMER AT EXISTING EHV SUBSTATION </v>
          </cell>
        </row>
      </sheetData>
      <sheetData sheetId="54">
        <row r="38">
          <cell r="A38" t="str">
            <v xml:space="preserve">ESTIMATE FOR INSTALLATION OF ADDITIONAL 1X40MVA 132/33KV TRANSFORMER AT EXISTING EHV SUBSTATION </v>
          </cell>
        </row>
      </sheetData>
      <sheetData sheetId="55">
        <row r="38">
          <cell r="A38" t="str">
            <v xml:space="preserve">ESTIMATE FOR INSTALLATION OF ADDITIONAL 1X40MVA 132/33KV TRANSFORMER AT EXISTING EHV SUBSTATION </v>
          </cell>
        </row>
      </sheetData>
      <sheetData sheetId="56">
        <row r="38">
          <cell r="A38" t="str">
            <v xml:space="preserve">ESTIMATE FOR INSTALLATION OF ADDITIONAL 1X40MVA 132/33KV TRANSFORMER AT EXISTING EHV SUBSTATION </v>
          </cell>
        </row>
      </sheetData>
      <sheetData sheetId="57">
        <row r="38">
          <cell r="A38">
            <v>0</v>
          </cell>
        </row>
      </sheetData>
      <sheetData sheetId="58">
        <row r="38">
          <cell r="A38" t="str">
            <v xml:space="preserve">ESTIMATE FOR INSTALLATION OF ADDITIONAL 1X40MVA 132/33KV TRANSFORMER AT EXISTING EHV SUBSTATION </v>
          </cell>
        </row>
      </sheetData>
      <sheetData sheetId="59">
        <row r="38">
          <cell r="A38" t="str">
            <v xml:space="preserve">ESTIMATE FOR INSTALLATION OF ADDITIONAL 1X40MVA 132/33KV TRANSFORMER AT EXISTING EHV SUBSTATION </v>
          </cell>
        </row>
      </sheetData>
      <sheetData sheetId="60">
        <row r="38">
          <cell r="A38">
            <v>0</v>
          </cell>
        </row>
      </sheetData>
      <sheetData sheetId="61">
        <row r="38">
          <cell r="A38">
            <v>0</v>
          </cell>
        </row>
      </sheetData>
      <sheetData sheetId="62">
        <row r="38">
          <cell r="A38">
            <v>0</v>
          </cell>
        </row>
      </sheetData>
      <sheetData sheetId="63">
        <row r="38">
          <cell r="A38">
            <v>0</v>
          </cell>
        </row>
      </sheetData>
      <sheetData sheetId="64">
        <row r="38">
          <cell r="A38">
            <v>0</v>
          </cell>
        </row>
      </sheetData>
      <sheetData sheetId="65">
        <row r="38">
          <cell r="A38">
            <v>0</v>
          </cell>
        </row>
      </sheetData>
      <sheetData sheetId="66">
        <row r="38">
          <cell r="A38">
            <v>0</v>
          </cell>
        </row>
      </sheetData>
      <sheetData sheetId="67">
        <row r="38">
          <cell r="A38" t="str">
            <v xml:space="preserve">ESTIMATE FOR INSTALLATION OF ADDITIONAL 1X40MVA 132/33KV TRANSFORMER AT EXISTING EHV SUBSTATION </v>
          </cell>
        </row>
      </sheetData>
      <sheetData sheetId="68">
        <row r="38">
          <cell r="A38" t="str">
            <v xml:space="preserve">ESTIMATE FOR INSTALLATION OF ADDITIONAL 1X40MVA 132/33KV TRANSFORMER AT EXISTING EHV SUBSTATION </v>
          </cell>
        </row>
      </sheetData>
      <sheetData sheetId="69">
        <row r="38">
          <cell r="A38">
            <v>0</v>
          </cell>
        </row>
      </sheetData>
      <sheetData sheetId="70">
        <row r="38">
          <cell r="A38">
            <v>0</v>
          </cell>
        </row>
      </sheetData>
      <sheetData sheetId="71">
        <row r="38">
          <cell r="A38">
            <v>0</v>
          </cell>
        </row>
      </sheetData>
      <sheetData sheetId="72">
        <row r="38">
          <cell r="A38">
            <v>0</v>
          </cell>
        </row>
      </sheetData>
      <sheetData sheetId="73">
        <row r="38">
          <cell r="A38" t="str">
            <v xml:space="preserve">ESTIMATE FOR INSTALLATION OF ADDITIONAL 1X40MVA 132/33KV TRANSFORMER AT EXISTING EHV SUBSTATION </v>
          </cell>
        </row>
      </sheetData>
      <sheetData sheetId="74">
        <row r="38">
          <cell r="A38" t="str">
            <v xml:space="preserve">ESTIMATE FOR INSTALLATION OF ADDITIONAL 1X40MVA 132/33KV TRANSFORMER AT EXISTING EHV SUBSTATION </v>
          </cell>
        </row>
      </sheetData>
      <sheetData sheetId="75">
        <row r="38">
          <cell r="A38" t="str">
            <v xml:space="preserve">ESTIMATE FOR INSTALLATION OF ADDITIONAL 1X40MVA 132/33KV TRANSFORMER AT EXISTING EHV SUBSTATION </v>
          </cell>
        </row>
      </sheetData>
      <sheetData sheetId="76">
        <row r="38">
          <cell r="A38" t="str">
            <v xml:space="preserve">ESTIMATE FOR INSTALLATION OF ADDITIONAL 1X40MVA 132/33KV TRANSFORMER AT EXISTING EHV SUBSTATION </v>
          </cell>
        </row>
      </sheetData>
      <sheetData sheetId="77">
        <row r="38">
          <cell r="A38" t="str">
            <v xml:space="preserve">ESTIMATE FOR INSTALLATION OF ADDITIONAL 1X40MVA 132/33KV TRANSFORMER AT EXISTING EHV SUBSTATION </v>
          </cell>
        </row>
      </sheetData>
      <sheetData sheetId="78">
        <row r="38">
          <cell r="A38" t="str">
            <v xml:space="preserve">ESTIMATE FOR INSTALLATION OF ADDITIONAL 1X40MVA 132/33KV TRANSFORMER AT EXISTING EHV SUBSTATION </v>
          </cell>
        </row>
      </sheetData>
      <sheetData sheetId="79">
        <row r="38">
          <cell r="A38" t="str">
            <v xml:space="preserve">ESTIMATE FOR INSTALLATION OF ADDITIONAL 1X40MVA 132/33KV TRANSFORMER AT EXISTING EHV SUBSTATION </v>
          </cell>
        </row>
      </sheetData>
      <sheetData sheetId="80">
        <row r="38">
          <cell r="A38" t="str">
            <v xml:space="preserve">ESTIMATE FOR INSTALLATION OF ADDITIONAL 1X40MVA 132/33KV TRANSFORMER AT EXISTING EHV SUBSTATION </v>
          </cell>
        </row>
      </sheetData>
      <sheetData sheetId="81">
        <row r="38">
          <cell r="A38" t="str">
            <v xml:space="preserve">ESTIMATE FOR INSTALLATION OF ADDITIONAL 1X40MVA 132/33KV TRANSFORMER AT EXISTING EHV SUBSTATION </v>
          </cell>
        </row>
      </sheetData>
      <sheetData sheetId="82">
        <row r="38">
          <cell r="A38" t="str">
            <v xml:space="preserve">ESTIMATE FOR INSTALLATION OF ADDITIONAL 1X40MVA 132/33KV TRANSFORMER AT EXISTING EHV SUBSTATION </v>
          </cell>
        </row>
      </sheetData>
      <sheetData sheetId="83">
        <row r="38">
          <cell r="A38" t="str">
            <v xml:space="preserve">ESTIMATE FOR INSTALLATION OF ADDITIONAL 1X40MVA 132/33KV TRANSFORMER AT EXISTING EHV SUBSTATION </v>
          </cell>
        </row>
      </sheetData>
      <sheetData sheetId="84">
        <row r="38">
          <cell r="A38" t="str">
            <v xml:space="preserve">ESTIMATE FOR INSTALLATION OF ADDITIONAL 1X40MVA 132/33KV TRANSFORMER AT EXISTING EHV SUBSTATION </v>
          </cell>
        </row>
      </sheetData>
      <sheetData sheetId="85">
        <row r="38">
          <cell r="A38" t="str">
            <v xml:space="preserve">ESTIMATE FOR INSTALLATION OF ADDITIONAL 1X40MVA 132/33KV TRANSFORMER AT EXISTING EHV SUBSTATION </v>
          </cell>
        </row>
      </sheetData>
      <sheetData sheetId="86">
        <row r="38">
          <cell r="A38" t="str">
            <v xml:space="preserve">ESTIMATE FOR INSTALLATION OF ADDITIONAL 1X40MVA 132/33KV TRANSFORMER AT EXISTING EHV SUBSTATION </v>
          </cell>
        </row>
      </sheetData>
      <sheetData sheetId="87">
        <row r="38">
          <cell r="A38" t="str">
            <v xml:space="preserve">ESTIMATE FOR INSTALLATION OF ADDITIONAL 1X40MVA 132/33KV TRANSFORMER AT EXISTING EHV SUBSTATION </v>
          </cell>
        </row>
      </sheetData>
      <sheetData sheetId="88">
        <row r="38">
          <cell r="A38" t="str">
            <v xml:space="preserve">ESTIMATE FOR INSTALLATION OF ADDITIONAL 1X40MVA 132/33KV TRANSFORMER AT EXISTING EHV SUBSTATION </v>
          </cell>
        </row>
      </sheetData>
      <sheetData sheetId="89">
        <row r="38">
          <cell r="A38" t="str">
            <v xml:space="preserve">ESTIMATE FOR INSTALLATION OF ADDITIONAL 1X40MVA 132/33KV TRANSFORMER AT EXISTING EHV SUBSTATION </v>
          </cell>
        </row>
      </sheetData>
      <sheetData sheetId="90">
        <row r="38">
          <cell r="A38" t="str">
            <v xml:space="preserve">ESTIMATE FOR INSTALLATION OF ADDITIONAL 1X40MVA 132/33KV TRANSFORMER AT EXISTING EHV SUBSTATION </v>
          </cell>
        </row>
      </sheetData>
      <sheetData sheetId="91">
        <row r="38">
          <cell r="A38" t="str">
            <v xml:space="preserve">ESTIMATE FOR INSTALLATION OF ADDITIONAL 1X40MVA 132/33KV TRANSFORMER AT EXISTING EHV SUBSTATION </v>
          </cell>
        </row>
      </sheetData>
      <sheetData sheetId="92">
        <row r="38">
          <cell r="A38" t="str">
            <v xml:space="preserve">ESTIMATE FOR INSTALLATION OF ADDITIONAL 1X40MVA 132/33KV TRANSFORMER AT EXISTING EHV SUBSTATION </v>
          </cell>
        </row>
      </sheetData>
      <sheetData sheetId="93">
        <row r="38">
          <cell r="A38" t="str">
            <v xml:space="preserve">ESTIMATE FOR INSTALLATION OF ADDITIONAL 1X40MVA 132/33KV TRANSFORMER AT EXISTING EHV SUBSTATION </v>
          </cell>
        </row>
      </sheetData>
      <sheetData sheetId="94">
        <row r="38">
          <cell r="A38" t="str">
            <v xml:space="preserve">ESTIMATE FOR INSTALLATION OF ADDITIONAL 1X40MVA 132/33KV TRANSFORMER AT EXISTING EHV SUBSTATION </v>
          </cell>
        </row>
      </sheetData>
      <sheetData sheetId="95">
        <row r="38">
          <cell r="A38" t="str">
            <v xml:space="preserve">ESTIMATE FOR INSTALLATION OF ADDITIONAL 1X40MVA 132/33KV TRANSFORMER AT EXISTING EHV SUBSTATION </v>
          </cell>
        </row>
      </sheetData>
      <sheetData sheetId="96">
        <row r="38">
          <cell r="A38" t="str">
            <v xml:space="preserve">ESTIMATE FOR INSTALLATION OF ADDITIONAL 1X40MVA 132/33KV TRANSFORMER AT EXISTING EHV SUBSTATION </v>
          </cell>
        </row>
      </sheetData>
      <sheetData sheetId="97">
        <row r="38">
          <cell r="A38" t="str">
            <v xml:space="preserve">ESTIMATE FOR INSTALLATION OF ADDITIONAL 1X40MVA 132/33KV TRANSFORMER AT EXISTING EHV SUBSTATION </v>
          </cell>
        </row>
      </sheetData>
      <sheetData sheetId="98" refreshError="1"/>
      <sheetData sheetId="99">
        <row r="38">
          <cell r="A38" t="str">
            <v xml:space="preserve">ESTIMATE FOR INSTALLATION OF ADDITIONAL 1X40MVA 132/33KV TRANSFORMER AT EXISTING EHV SUBSTATION </v>
          </cell>
        </row>
      </sheetData>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ow r="38">
          <cell r="A38" t="str">
            <v xml:space="preserve">ESTIMATE FOR INSTALLATION OF ADDITIONAL 1X40MVA 132/33KV TRANSFORMER AT EXISTING EHV SUBSTATION </v>
          </cell>
        </row>
      </sheetData>
      <sheetData sheetId="110">
        <row r="38">
          <cell r="A38" t="str">
            <v xml:space="preserve">ESTIMATE FOR INSTALLATION OF ADDITIONAL 1X40MVA 132/33KV TRANSFORMER AT EXISTING EHV SUBSTATION </v>
          </cell>
        </row>
      </sheetData>
      <sheetData sheetId="111" refreshError="1"/>
      <sheetData sheetId="112" refreshError="1"/>
      <sheetData sheetId="113">
        <row r="38">
          <cell r="A38" t="str">
            <v xml:space="preserve">ESTIMATE FOR INSTALLATION OF ADDITIONAL 1X40MVA 132/33KV TRANSFORMER AT EXISTING EHV SUBSTATION </v>
          </cell>
        </row>
      </sheetData>
      <sheetData sheetId="114">
        <row r="38">
          <cell r="A38" t="str">
            <v xml:space="preserve">ESTIMATE FOR INSTALLATION OF ADDITIONAL 1X40MVA 132/33KV TRANSFORMER AT EXISTING EHV SUBSTATION </v>
          </cell>
        </row>
      </sheetData>
      <sheetData sheetId="115">
        <row r="38">
          <cell r="A38" t="str">
            <v xml:space="preserve">ESTIMATE FOR INSTALLATION OF ADDITIONAL 1X40MVA 132/33KV TRANSFORMER AT EXISTING EHV SUBSTATION </v>
          </cell>
        </row>
      </sheetData>
      <sheetData sheetId="116">
        <row r="38">
          <cell r="A38" t="str">
            <v xml:space="preserve">ESTIMATE FOR INSTALLATION OF ADDITIONAL 1X40MVA 132/33KV TRANSFORMER AT EXISTING EHV SUBSTATION </v>
          </cell>
        </row>
      </sheetData>
      <sheetData sheetId="117">
        <row r="38">
          <cell r="A38" t="str">
            <v xml:space="preserve">ESTIMATE FOR INSTALLATION OF ADDITIONAL 1X40MVA 132/33KV TRANSFORMER AT EXISTING EHV SUBSTATION </v>
          </cell>
        </row>
      </sheetData>
      <sheetData sheetId="118">
        <row r="38">
          <cell r="A38" t="str">
            <v xml:space="preserve">ESTIMATE FOR INSTALLATION OF ADDITIONAL 1X40MVA 132/33KV TRANSFORMER AT EXISTING EHV SUBSTATION </v>
          </cell>
        </row>
      </sheetData>
      <sheetData sheetId="119">
        <row r="38">
          <cell r="A38" t="str">
            <v xml:space="preserve">ESTIMATE FOR INSTALLATION OF ADDITIONAL 1X40MVA 132/33KV TRANSFORMER AT EXISTING EHV SUBSTATION </v>
          </cell>
        </row>
      </sheetData>
      <sheetData sheetId="120">
        <row r="38">
          <cell r="A38" t="str">
            <v xml:space="preserve">ESTIMATE FOR INSTALLATION OF ADDITIONAL 1X40MVA 132/33KV TRANSFORMER AT EXISTING EHV SUBSTATION </v>
          </cell>
        </row>
      </sheetData>
      <sheetData sheetId="121">
        <row r="38">
          <cell r="A38" t="str">
            <v xml:space="preserve">ESTIMATE FOR INSTALLATION OF ADDITIONAL 1X40MVA 132/33KV TRANSFORMER AT EXISTING EHV SUBSTATION </v>
          </cell>
        </row>
      </sheetData>
      <sheetData sheetId="122">
        <row r="38">
          <cell r="A38" t="str">
            <v xml:space="preserve">ESTIMATE FOR INSTALLATION OF ADDITIONAL 1X40MVA 132/33KV TRANSFORMER AT EXISTING EHV SUBSTATION </v>
          </cell>
        </row>
      </sheetData>
      <sheetData sheetId="123">
        <row r="38">
          <cell r="A38" t="str">
            <v xml:space="preserve">ESTIMATE FOR INSTALLATION OF ADDITIONAL 1X40MVA 132/33KV TRANSFORMER AT EXISTING EHV SUBSTATION </v>
          </cell>
        </row>
      </sheetData>
      <sheetData sheetId="124">
        <row r="38">
          <cell r="A38" t="str">
            <v xml:space="preserve">ESTIMATE FOR INSTALLATION OF ADDITIONAL 1X40MVA 132/33KV TRANSFORMER AT EXISTING EHV SUBSTATION </v>
          </cell>
        </row>
      </sheetData>
      <sheetData sheetId="125">
        <row r="38">
          <cell r="A38" t="str">
            <v xml:space="preserve">ESTIMATE FOR INSTALLATION OF ADDITIONAL 1X40MVA 132/33KV TRANSFORMER AT EXISTING EHV SUBSTATION </v>
          </cell>
        </row>
      </sheetData>
      <sheetData sheetId="126">
        <row r="38">
          <cell r="A38" t="str">
            <v xml:space="preserve">ESTIMATE FOR INSTALLATION OF ADDITIONAL 1X40MVA 132/33KV TRANSFORMER AT EXISTING EHV SUBSTATION </v>
          </cell>
        </row>
      </sheetData>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ow r="38">
          <cell r="A38" t="str">
            <v xml:space="preserve">ESTIMATE FOR INSTALLATION OF ADDITIONAL 1X40MVA 132/33KV TRANSFORMER AT EXISTING EHV SUBSTATION </v>
          </cell>
        </row>
      </sheetData>
      <sheetData sheetId="144"/>
      <sheetData sheetId="145"/>
      <sheetData sheetId="146"/>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sheetData sheetId="163"/>
      <sheetData sheetId="164"/>
      <sheetData sheetId="165"/>
      <sheetData sheetId="166"/>
      <sheetData sheetId="167"/>
      <sheetData sheetId="168"/>
      <sheetData sheetId="169"/>
      <sheetData sheetId="170">
        <row r="38">
          <cell r="A38">
            <v>0</v>
          </cell>
        </row>
      </sheetData>
      <sheetData sheetId="171">
        <row r="38">
          <cell r="A38" t="str">
            <v xml:space="preserve">ESTIMATE FOR INSTALLATION OF ADDITIONAL 1X40MVA 132/33KV TRANSFORMER AT EXISTING EHV SUBSTATION </v>
          </cell>
        </row>
      </sheetData>
      <sheetData sheetId="172">
        <row r="38">
          <cell r="A38" t="str">
            <v xml:space="preserve">ESTIMATE FOR INSTALLATION OF ADDITIONAL 1X40MVA 132/33KV TRANSFORMER AT EXISTING EHV SUBSTATION </v>
          </cell>
        </row>
      </sheetData>
      <sheetData sheetId="173">
        <row r="38">
          <cell r="A38" t="str">
            <v xml:space="preserve">ESTIMATE FOR INSTALLATION OF ADDITIONAL 1X40MVA 132/33KV TRANSFORMER AT EXISTING EHV SUBSTATION </v>
          </cell>
        </row>
      </sheetData>
      <sheetData sheetId="174">
        <row r="38">
          <cell r="A38" t="str">
            <v xml:space="preserve">ESTIMATE FOR INSTALLATION OF ADDITIONAL 1X40MVA 132/33KV TRANSFORMER AT EXISTING EHV SUBSTATION </v>
          </cell>
        </row>
      </sheetData>
      <sheetData sheetId="175">
        <row r="38">
          <cell r="A38" t="str">
            <v xml:space="preserve">ESTIMATE FOR INSTALLATION OF ADDITIONAL 1X40MVA 132/33KV TRANSFORMER AT EXISTING EHV SUBSTATION </v>
          </cell>
        </row>
      </sheetData>
      <sheetData sheetId="176">
        <row r="38">
          <cell r="A38" t="str">
            <v xml:space="preserve">ESTIMATE FOR INSTALLATION OF ADDITIONAL 1X40MVA 132/33KV TRANSFORMER AT EXISTING EHV SUBSTATION </v>
          </cell>
        </row>
      </sheetData>
      <sheetData sheetId="177">
        <row r="38">
          <cell r="A38" t="str">
            <v xml:space="preserve">ESTIMATE FOR INSTALLATION OF ADDITIONAL 1X40MVA 132/33KV TRANSFORMER AT EXISTING EHV SUBSTATION </v>
          </cell>
        </row>
      </sheetData>
      <sheetData sheetId="178">
        <row r="38">
          <cell r="A38" t="str">
            <v xml:space="preserve">ESTIMATE FOR INSTALLATION OF ADDITIONAL 1X40MVA 132/33KV TRANSFORMER AT EXISTING EHV SUBSTATION </v>
          </cell>
        </row>
      </sheetData>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row r="38">
          <cell r="A38" t="str">
            <v xml:space="preserve">ESTIMATE FOR INSTALLATION OF ADDITIONAL 1X40MVA 132/33KV TRANSFORMER AT EXISTING EHV SUBSTATION </v>
          </cell>
        </row>
      </sheetData>
      <sheetData sheetId="195"/>
      <sheetData sheetId="196"/>
      <sheetData sheetId="197"/>
      <sheetData sheetId="198">
        <row r="38">
          <cell r="A38" t="str">
            <v xml:space="preserve">ESTIMATE FOR INSTALLATION OF ADDITIONAL 1X40MVA 132/33KV TRANSFORMER AT EXISTING EHV SUBSTATION </v>
          </cell>
        </row>
      </sheetData>
      <sheetData sheetId="199">
        <row r="38">
          <cell r="A38" t="str">
            <v xml:space="preserve">ESTIMATE FOR INSTALLATION OF ADDITIONAL 1X40MVA 132/33KV TRANSFORMER AT EXISTING EHV SUBSTATION </v>
          </cell>
        </row>
      </sheetData>
      <sheetData sheetId="200">
        <row r="38">
          <cell r="A38" t="str">
            <v xml:space="preserve">ESTIMATE FOR INSTALLATION OF ADDITIONAL 1X40MVA 132/33KV TRANSFORMER AT EXISTING EHV SUBSTATION </v>
          </cell>
        </row>
      </sheetData>
      <sheetData sheetId="201"/>
      <sheetData sheetId="202"/>
      <sheetData sheetId="203"/>
      <sheetData sheetId="204"/>
      <sheetData sheetId="205"/>
      <sheetData sheetId="206"/>
      <sheetData sheetId="207"/>
      <sheetData sheetId="208"/>
      <sheetData sheetId="209"/>
      <sheetData sheetId="210"/>
      <sheetData sheetId="211">
        <row r="38">
          <cell r="A38">
            <v>0</v>
          </cell>
        </row>
      </sheetData>
      <sheetData sheetId="212">
        <row r="38">
          <cell r="A38" t="str">
            <v xml:space="preserve">ESTIMATE FOR INSTALLATION OF ADDITIONAL 1X40MVA 132/33KV TRANSFORMER AT EXISTING EHV SUBSTATION </v>
          </cell>
        </row>
      </sheetData>
      <sheetData sheetId="213">
        <row r="38">
          <cell r="A38" t="str">
            <v xml:space="preserve">ESTIMATE FOR INSTALLATION OF ADDITIONAL 1X40MVA 132/33KV TRANSFORMER AT EXISTING EHV SUBSTATION </v>
          </cell>
        </row>
      </sheetData>
      <sheetData sheetId="214">
        <row r="38">
          <cell r="A38" t="str">
            <v xml:space="preserve">ESTIMATE FOR INSTALLATION OF ADDITIONAL 1X40MVA 132/33KV TRANSFORMER AT EXISTING EHV SUBSTATION </v>
          </cell>
        </row>
      </sheetData>
      <sheetData sheetId="215">
        <row r="38">
          <cell r="A38" t="str">
            <v xml:space="preserve">ESTIMATE FOR INSTALLATION OF ADDITIONAL 1X40MVA 132/33KV TRANSFORMER AT EXISTING EHV SUBSTATION </v>
          </cell>
        </row>
      </sheetData>
      <sheetData sheetId="216">
        <row r="38">
          <cell r="A38" t="str">
            <v xml:space="preserve">ESTIMATE FOR INSTALLATION OF ADDITIONAL 1X40MVA 132/33KV TRANSFORMER AT EXISTING EHV SUBSTATION </v>
          </cell>
        </row>
      </sheetData>
      <sheetData sheetId="217">
        <row r="38">
          <cell r="A38" t="str">
            <v xml:space="preserve">ESTIMATE FOR INSTALLATION OF ADDITIONAL 1X40MVA 132/33KV TRANSFORMER AT EXISTING EHV SUBSTATION </v>
          </cell>
        </row>
      </sheetData>
      <sheetData sheetId="218">
        <row r="38">
          <cell r="A38" t="str">
            <v xml:space="preserve">ESTIMATE FOR INSTALLATION OF ADDITIONAL 1X40MVA 132/33KV TRANSFORMER AT EXISTING EHV SUBSTATION </v>
          </cell>
        </row>
      </sheetData>
      <sheetData sheetId="219">
        <row r="38">
          <cell r="A38" t="str">
            <v xml:space="preserve">ESTIMATE FOR INSTALLATION OF ADDITIONAL 1X40MVA 132/33KV TRANSFORMER AT EXISTING EHV SUBSTATION </v>
          </cell>
        </row>
      </sheetData>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row r="38">
          <cell r="A38" t="str">
            <v xml:space="preserve">ESTIMATE FOR INSTALLATION OF ADDITIONAL 1X40MVA 132/33KV TRANSFORMER AT EXISTING EHV SUBSTATION </v>
          </cell>
        </row>
      </sheetData>
      <sheetData sheetId="236"/>
      <sheetData sheetId="237"/>
      <sheetData sheetId="238"/>
      <sheetData sheetId="239">
        <row r="38">
          <cell r="A38" t="str">
            <v xml:space="preserve">ESTIMATE FOR INSTALLATION OF ADDITIONAL 1X40MVA 132/33KV TRANSFORMER AT EXISTING EHV SUBSTATION </v>
          </cell>
        </row>
      </sheetData>
      <sheetData sheetId="240">
        <row r="38">
          <cell r="A38" t="str">
            <v xml:space="preserve">ESTIMATE FOR INSTALLATION OF ADDITIONAL 1X40MVA 132/33KV TRANSFORMER AT EXISTING EHV SUBSTATION </v>
          </cell>
        </row>
      </sheetData>
      <sheetData sheetId="241">
        <row r="38">
          <cell r="A38" t="str">
            <v xml:space="preserve">ESTIMATE FOR INSTALLATION OF ADDITIONAL 1X40MVA 132/33KV TRANSFORMER AT EXISTING EHV SUBSTATION </v>
          </cell>
        </row>
      </sheetData>
      <sheetData sheetId="242"/>
      <sheetData sheetId="243"/>
      <sheetData sheetId="244"/>
      <sheetData sheetId="245"/>
      <sheetData sheetId="246"/>
      <sheetData sheetId="247"/>
      <sheetData sheetId="248"/>
      <sheetData sheetId="249"/>
      <sheetData sheetId="250"/>
      <sheetData sheetId="251"/>
      <sheetData sheetId="252">
        <row r="38">
          <cell r="A38">
            <v>0</v>
          </cell>
        </row>
      </sheetData>
      <sheetData sheetId="253">
        <row r="38">
          <cell r="A38" t="str">
            <v xml:space="preserve">ESTIMATE FOR INSTALLATION OF ADDITIONAL 1X40MVA 132/33KV TRANSFORMER AT EXISTING EHV SUBSTATION </v>
          </cell>
        </row>
      </sheetData>
      <sheetData sheetId="254">
        <row r="38">
          <cell r="A38" t="str">
            <v xml:space="preserve">ESTIMATE FOR INSTALLATION OF ADDITIONAL 1X40MVA 132/33KV TRANSFORMER AT EXISTING EHV SUBSTATION </v>
          </cell>
        </row>
      </sheetData>
      <sheetData sheetId="255">
        <row r="38">
          <cell r="A38" t="str">
            <v xml:space="preserve">ESTIMATE FOR INSTALLATION OF ADDITIONAL 1X40MVA 132/33KV TRANSFORMER AT EXISTING EHV SUBSTATION </v>
          </cell>
        </row>
      </sheetData>
      <sheetData sheetId="256">
        <row r="38">
          <cell r="A38" t="str">
            <v xml:space="preserve">ESTIMATE FOR INSTALLATION OF ADDITIONAL 1X40MVA 132/33KV TRANSFORMER AT EXISTING EHV SUBSTATION </v>
          </cell>
        </row>
      </sheetData>
      <sheetData sheetId="257">
        <row r="38">
          <cell r="A38" t="str">
            <v xml:space="preserve">ESTIMATE FOR INSTALLATION OF ADDITIONAL 1X40MVA 132/33KV TRANSFORMER AT EXISTING EHV SUBSTATION </v>
          </cell>
        </row>
      </sheetData>
      <sheetData sheetId="258">
        <row r="38">
          <cell r="A38" t="str">
            <v xml:space="preserve">ESTIMATE FOR INSTALLATION OF ADDITIONAL 1X40MVA 132/33KV TRANSFORMER AT EXISTING EHV SUBSTATION </v>
          </cell>
        </row>
      </sheetData>
      <sheetData sheetId="259">
        <row r="38">
          <cell r="A38" t="str">
            <v xml:space="preserve">ESTIMATE FOR INSTALLATION OF ADDITIONAL 1X40MVA 132/33KV TRANSFORMER AT EXISTING EHV SUBSTATION </v>
          </cell>
        </row>
      </sheetData>
      <sheetData sheetId="260">
        <row r="38">
          <cell r="A38" t="str">
            <v xml:space="preserve">ESTIMATE FOR INSTALLATION OF ADDITIONAL 1X40MVA 132/33KV TRANSFORMER AT EXISTING EHV SUBSTATION </v>
          </cell>
        </row>
      </sheetData>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row r="38">
          <cell r="A38" t="str">
            <v xml:space="preserve">ESTIMATE FOR INSTALLATION OF ADDITIONAL 1X40MVA 132/33KV TRANSFORMER AT EXISTING EHV SUBSTATION </v>
          </cell>
        </row>
      </sheetData>
      <sheetData sheetId="277"/>
      <sheetData sheetId="278"/>
      <sheetData sheetId="279"/>
      <sheetData sheetId="280">
        <row r="38">
          <cell r="A38" t="str">
            <v xml:space="preserve">ESTIMATE FOR INSTALLATION OF ADDITIONAL 1X40MVA 132/33KV TRANSFORMER AT EXISTING EHV SUBSTATION </v>
          </cell>
        </row>
      </sheetData>
      <sheetData sheetId="281">
        <row r="38">
          <cell r="A38" t="str">
            <v xml:space="preserve">ESTIMATE FOR INSTALLATION OF ADDITIONAL 1X40MVA 132/33KV TRANSFORMER AT EXISTING EHV SUBSTATION </v>
          </cell>
        </row>
      </sheetData>
      <sheetData sheetId="282">
        <row r="38">
          <cell r="A38" t="str">
            <v xml:space="preserve">ESTIMATE FOR INSTALLATION OF ADDITIONAL 1X40MVA 132/33KV TRANSFORMER AT EXISTING EHV SUBSTATION </v>
          </cell>
        </row>
      </sheetData>
      <sheetData sheetId="283"/>
      <sheetData sheetId="284"/>
      <sheetData sheetId="285"/>
      <sheetData sheetId="286"/>
      <sheetData sheetId="287"/>
      <sheetData sheetId="288"/>
      <sheetData sheetId="289"/>
      <sheetData sheetId="290"/>
      <sheetData sheetId="291"/>
      <sheetData sheetId="292"/>
      <sheetData sheetId="293">
        <row r="38">
          <cell r="A38">
            <v>0</v>
          </cell>
        </row>
      </sheetData>
      <sheetData sheetId="294">
        <row r="38">
          <cell r="A38" t="str">
            <v xml:space="preserve">ESTIMATE FOR INSTALLATION OF ADDITIONAL 1X40MVA 132/33KV TRANSFORMER AT EXISTING EHV SUBSTATION </v>
          </cell>
        </row>
      </sheetData>
      <sheetData sheetId="295">
        <row r="38">
          <cell r="A38" t="str">
            <v xml:space="preserve">ESTIMATE FOR INSTALLATION OF ADDITIONAL 1X40MVA 132/33KV TRANSFORMER AT EXISTING EHV SUBSTATION </v>
          </cell>
        </row>
      </sheetData>
      <sheetData sheetId="296">
        <row r="38">
          <cell r="A38" t="str">
            <v xml:space="preserve">ESTIMATE FOR INSTALLATION OF ADDITIONAL 1X40MVA 132/33KV TRANSFORMER AT EXISTING EHV SUBSTATION </v>
          </cell>
        </row>
      </sheetData>
      <sheetData sheetId="297">
        <row r="38">
          <cell r="A38" t="str">
            <v xml:space="preserve">ESTIMATE FOR INSTALLATION OF ADDITIONAL 1X40MVA 132/33KV TRANSFORMER AT EXISTING EHV SUBSTATION </v>
          </cell>
        </row>
      </sheetData>
      <sheetData sheetId="298">
        <row r="38">
          <cell r="A38" t="str">
            <v xml:space="preserve">ESTIMATE FOR INSTALLATION OF ADDITIONAL 1X40MVA 132/33KV TRANSFORMER AT EXISTING EHV SUBSTATION </v>
          </cell>
        </row>
      </sheetData>
      <sheetData sheetId="299">
        <row r="38">
          <cell r="A38" t="str">
            <v xml:space="preserve">ESTIMATE FOR INSTALLATION OF ADDITIONAL 1X40MVA 132/33KV TRANSFORMER AT EXISTING EHV SUBSTATION </v>
          </cell>
        </row>
      </sheetData>
      <sheetData sheetId="300">
        <row r="38">
          <cell r="A38" t="str">
            <v xml:space="preserve">ESTIMATE FOR INSTALLATION OF ADDITIONAL 1X40MVA 132/33KV TRANSFORMER AT EXISTING EHV SUBSTATION </v>
          </cell>
        </row>
      </sheetData>
      <sheetData sheetId="301">
        <row r="38">
          <cell r="A38" t="str">
            <v xml:space="preserve">ESTIMATE FOR INSTALLATION OF ADDITIONAL 1X40MVA 132/33KV TRANSFORMER AT EXISTING EHV SUBSTATION </v>
          </cell>
        </row>
      </sheetData>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sheetData sheetId="317">
        <row r="38">
          <cell r="A38" t="str">
            <v xml:space="preserve">ESTIMATE FOR INSTALLATION OF ADDITIONAL 1X40MVA 132/33KV TRANSFORMER AT EXISTING EHV SUBSTATION </v>
          </cell>
        </row>
      </sheetData>
      <sheetData sheetId="318"/>
      <sheetData sheetId="319"/>
      <sheetData sheetId="320"/>
      <sheetData sheetId="321">
        <row r="38">
          <cell r="A38" t="str">
            <v xml:space="preserve">ESTIMATE FOR INSTALLATION OF ADDITIONAL 1X40MVA 132/33KV TRANSFORMER AT EXISTING EHV SUBSTATION </v>
          </cell>
        </row>
      </sheetData>
      <sheetData sheetId="322">
        <row r="38">
          <cell r="A38" t="str">
            <v xml:space="preserve">ESTIMATE FOR INSTALLATION OF ADDITIONAL 1X40MVA 132/33KV TRANSFORMER AT EXISTING EHV SUBSTATION </v>
          </cell>
        </row>
      </sheetData>
      <sheetData sheetId="323">
        <row r="38">
          <cell r="A38" t="str">
            <v xml:space="preserve">ESTIMATE FOR INSTALLATION OF ADDITIONAL 1X40MVA 132/33KV TRANSFORMER AT EXISTING EHV SUBSTATION </v>
          </cell>
        </row>
      </sheetData>
      <sheetData sheetId="324"/>
      <sheetData sheetId="325"/>
      <sheetData sheetId="326"/>
      <sheetData sheetId="327"/>
      <sheetData sheetId="328"/>
      <sheetData sheetId="329"/>
      <sheetData sheetId="330"/>
      <sheetData sheetId="331"/>
      <sheetData sheetId="332"/>
      <sheetData sheetId="333"/>
      <sheetData sheetId="334">
        <row r="38">
          <cell r="A38">
            <v>0</v>
          </cell>
        </row>
      </sheetData>
      <sheetData sheetId="335">
        <row r="38">
          <cell r="A38" t="str">
            <v xml:space="preserve">ESTIMATE FOR INSTALLATION OF ADDITIONAL 1X40MVA 132/33KV TRANSFORMER AT EXISTING EHV SUBSTATION </v>
          </cell>
        </row>
      </sheetData>
      <sheetData sheetId="336">
        <row r="38">
          <cell r="A38" t="str">
            <v xml:space="preserve">ESTIMATE FOR INSTALLATION OF ADDITIONAL 1X40MVA 132/33KV TRANSFORMER AT EXISTING EHV SUBSTATION </v>
          </cell>
        </row>
      </sheetData>
      <sheetData sheetId="337">
        <row r="38">
          <cell r="A38" t="str">
            <v xml:space="preserve">ESTIMATE FOR INSTALLATION OF ADDITIONAL 1X40MVA 132/33KV TRANSFORMER AT EXISTING EHV SUBSTATION </v>
          </cell>
        </row>
      </sheetData>
      <sheetData sheetId="338">
        <row r="38">
          <cell r="A38" t="str">
            <v xml:space="preserve">ESTIMATE FOR INSTALLATION OF ADDITIONAL 1X40MVA 132/33KV TRANSFORMER AT EXISTING EHV SUBSTATION </v>
          </cell>
        </row>
      </sheetData>
      <sheetData sheetId="339">
        <row r="38">
          <cell r="A38" t="str">
            <v xml:space="preserve">ESTIMATE FOR INSTALLATION OF ADDITIONAL 1X40MVA 132/33KV TRANSFORMER AT EXISTING EHV SUBSTATION </v>
          </cell>
        </row>
      </sheetData>
      <sheetData sheetId="340">
        <row r="38">
          <cell r="A38" t="str">
            <v xml:space="preserve">ESTIMATE FOR INSTALLATION OF ADDITIONAL 1X40MVA 132/33KV TRANSFORMER AT EXISTING EHV SUBSTATION </v>
          </cell>
        </row>
      </sheetData>
      <sheetData sheetId="341">
        <row r="38">
          <cell r="A38" t="str">
            <v xml:space="preserve">ESTIMATE FOR INSTALLATION OF ADDITIONAL 1X40MVA 132/33KV TRANSFORMER AT EXISTING EHV SUBSTATION </v>
          </cell>
        </row>
      </sheetData>
      <sheetData sheetId="342">
        <row r="38">
          <cell r="A38" t="str">
            <v xml:space="preserve">ESTIMATE FOR INSTALLATION OF ADDITIONAL 1X40MVA 132/33KV TRANSFORMER AT EXISTING EHV SUBSTATION </v>
          </cell>
        </row>
      </sheetData>
      <sheetData sheetId="343"/>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row r="38">
          <cell r="A38" t="str">
            <v xml:space="preserve">ESTIMATE FOR INSTALLATION OF ADDITIONAL 1X40MVA 132/33KV TRANSFORMER AT EXISTING EHV SUBSTATION </v>
          </cell>
        </row>
      </sheetData>
      <sheetData sheetId="359"/>
      <sheetData sheetId="360"/>
      <sheetData sheetId="361"/>
      <sheetData sheetId="362"/>
      <sheetData sheetId="363">
        <row r="38">
          <cell r="A38" t="str">
            <v xml:space="preserve">ESTIMATE FOR INSTALLATION OF ADDITIONAL 1X40MVA 132/33KV TRANSFORMER AT EXISTING EHV SUBSTATION </v>
          </cell>
        </row>
      </sheetData>
      <sheetData sheetId="364">
        <row r="38">
          <cell r="A38" t="str">
            <v xml:space="preserve">ESTIMATE FOR INSTALLATION OF ADDITIONAL 1X40MVA 132/33KV TRANSFORMER AT EXISTING EHV SUBSTATION </v>
          </cell>
        </row>
      </sheetData>
      <sheetData sheetId="365"/>
      <sheetData sheetId="366"/>
      <sheetData sheetId="367"/>
      <sheetData sheetId="368"/>
      <sheetData sheetId="369"/>
      <sheetData sheetId="370"/>
      <sheetData sheetId="371"/>
      <sheetData sheetId="372"/>
      <sheetData sheetId="373"/>
      <sheetData sheetId="374"/>
      <sheetData sheetId="375">
        <row r="38">
          <cell r="A38">
            <v>0</v>
          </cell>
        </row>
      </sheetData>
      <sheetData sheetId="376">
        <row r="38">
          <cell r="A38" t="str">
            <v xml:space="preserve">ESTIMATE FOR INSTALLATION OF ADDITIONAL 1X40MVA 132/33KV TRANSFORMER AT EXISTING EHV SUBSTATION </v>
          </cell>
        </row>
      </sheetData>
      <sheetData sheetId="377">
        <row r="38">
          <cell r="A38" t="str">
            <v xml:space="preserve">ESTIMATE FOR INSTALLATION OF ADDITIONAL 1X40MVA 132/33KV TRANSFORMER AT EXISTING EHV SUBSTATION </v>
          </cell>
        </row>
      </sheetData>
      <sheetData sheetId="378">
        <row r="38">
          <cell r="A38" t="str">
            <v xml:space="preserve">ESTIMATE FOR INSTALLATION OF ADDITIONAL 1X40MVA 132/33KV TRANSFORMER AT EXISTING EHV SUBSTATION </v>
          </cell>
        </row>
      </sheetData>
      <sheetData sheetId="379">
        <row r="38">
          <cell r="A38" t="str">
            <v xml:space="preserve">ESTIMATE FOR INSTALLATION OF ADDITIONAL 1X40MVA 132/33KV TRANSFORMER AT EXISTING EHV SUBSTATION </v>
          </cell>
        </row>
      </sheetData>
      <sheetData sheetId="380">
        <row r="38">
          <cell r="A38" t="str">
            <v xml:space="preserve">ESTIMATE FOR INSTALLATION OF ADDITIONAL 1X40MVA 132/33KV TRANSFORMER AT EXISTING EHV SUBSTATION </v>
          </cell>
        </row>
      </sheetData>
      <sheetData sheetId="381">
        <row r="38">
          <cell r="A38" t="str">
            <v xml:space="preserve">ESTIMATE FOR INSTALLATION OF ADDITIONAL 1X40MVA 132/33KV TRANSFORMER AT EXISTING EHV SUBSTATION </v>
          </cell>
        </row>
      </sheetData>
      <sheetData sheetId="382">
        <row r="38">
          <cell r="A38" t="str">
            <v xml:space="preserve">ESTIMATE FOR INSTALLATION OF ADDITIONAL 1X40MVA 132/33KV TRANSFORMER AT EXISTING EHV SUBSTATION </v>
          </cell>
        </row>
      </sheetData>
      <sheetData sheetId="383">
        <row r="38">
          <cell r="A38" t="str">
            <v xml:space="preserve">ESTIMATE FOR INSTALLATION OF ADDITIONAL 1X40MVA 132/33KV TRANSFORMER AT EXISTING EHV SUBSTATION </v>
          </cell>
        </row>
      </sheetData>
      <sheetData sheetId="384"/>
      <sheetData sheetId="385"/>
      <sheetData sheetId="386"/>
      <sheetData sheetId="387"/>
      <sheetData sheetId="388"/>
      <sheetData sheetId="389"/>
      <sheetData sheetId="390"/>
      <sheetData sheetId="391"/>
      <sheetData sheetId="392"/>
      <sheetData sheetId="393"/>
      <sheetData sheetId="394"/>
      <sheetData sheetId="395"/>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sheetData sheetId="412"/>
      <sheetData sheetId="413"/>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row r="38">
          <cell r="A38" t="str">
            <v xml:space="preserve">ESTIMATE FOR INSTALLATION OF ADDITIONAL 1X40MVA 132/33KV TRANSFORMER AT EXISTING EHV SUBSTATION </v>
          </cell>
        </row>
      </sheetData>
      <sheetData sheetId="441"/>
      <sheetData sheetId="442"/>
      <sheetData sheetId="443"/>
      <sheetData sheetId="444"/>
      <sheetData sheetId="445">
        <row r="38">
          <cell r="A38" t="str">
            <v xml:space="preserve">ESTIMATE FOR INSTALLATION OF ADDITIONAL 1X40MVA 132/33KV TRANSFORMER AT EXISTING EHV SUBSTATION </v>
          </cell>
        </row>
      </sheetData>
      <sheetData sheetId="446">
        <row r="38">
          <cell r="A38" t="str">
            <v xml:space="preserve">ESTIMATE FOR INSTALLATION OF ADDITIONAL 1X40MVA 132/33KV TRANSFORMER AT EXISTING EHV SUBSTATION </v>
          </cell>
        </row>
      </sheetData>
      <sheetData sheetId="447"/>
      <sheetData sheetId="448"/>
      <sheetData sheetId="449"/>
      <sheetData sheetId="450"/>
      <sheetData sheetId="451"/>
      <sheetData sheetId="452"/>
      <sheetData sheetId="453"/>
      <sheetData sheetId="454"/>
      <sheetData sheetId="455"/>
      <sheetData sheetId="456"/>
      <sheetData sheetId="457">
        <row r="38">
          <cell r="A38">
            <v>0</v>
          </cell>
        </row>
      </sheetData>
      <sheetData sheetId="458">
        <row r="38">
          <cell r="A38" t="str">
            <v xml:space="preserve">ESTIMATE FOR INSTALLATION OF ADDITIONAL 1X40MVA 132/33KV TRANSFORMER AT EXISTING EHV SUBSTATION </v>
          </cell>
        </row>
      </sheetData>
      <sheetData sheetId="459">
        <row r="38">
          <cell r="A38" t="str">
            <v xml:space="preserve">ESTIMATE FOR INSTALLATION OF ADDITIONAL 1X40MVA 132/33KV TRANSFORMER AT EXISTING EHV SUBSTATION </v>
          </cell>
        </row>
      </sheetData>
      <sheetData sheetId="460">
        <row r="38">
          <cell r="A38" t="str">
            <v xml:space="preserve">ESTIMATE FOR INSTALLATION OF ADDITIONAL 1X40MVA 132/33KV TRANSFORMER AT EXISTING EHV SUBSTATION </v>
          </cell>
        </row>
      </sheetData>
      <sheetData sheetId="461">
        <row r="38">
          <cell r="A38" t="str">
            <v xml:space="preserve">ESTIMATE FOR INSTALLATION OF ADDITIONAL 1X40MVA 132/33KV TRANSFORMER AT EXISTING EHV SUBSTATION </v>
          </cell>
        </row>
      </sheetData>
      <sheetData sheetId="462">
        <row r="38">
          <cell r="A38" t="str">
            <v xml:space="preserve">ESTIMATE FOR INSTALLATION OF ADDITIONAL 1X40MVA 132/33KV TRANSFORMER AT EXISTING EHV SUBSTATION </v>
          </cell>
        </row>
      </sheetData>
      <sheetData sheetId="463">
        <row r="38">
          <cell r="A38" t="str">
            <v xml:space="preserve">ESTIMATE FOR INSTALLATION OF ADDITIONAL 1X40MVA 132/33KV TRANSFORMER AT EXISTING EHV SUBSTATION </v>
          </cell>
        </row>
      </sheetData>
      <sheetData sheetId="464">
        <row r="38">
          <cell r="A38" t="str">
            <v xml:space="preserve">ESTIMATE FOR INSTALLATION OF ADDITIONAL 1X40MVA 132/33KV TRANSFORMER AT EXISTING EHV SUBSTATION </v>
          </cell>
        </row>
      </sheetData>
      <sheetData sheetId="465">
        <row r="38">
          <cell r="A38" t="str">
            <v xml:space="preserve">ESTIMATE FOR INSTALLATION OF ADDITIONAL 1X40MVA 132/33KV TRANSFORMER AT EXISTING EHV SUBSTATION </v>
          </cell>
        </row>
      </sheetData>
      <sheetData sheetId="466"/>
      <sheetData sheetId="467"/>
      <sheetData sheetId="468"/>
      <sheetData sheetId="469"/>
      <sheetData sheetId="470"/>
      <sheetData sheetId="471"/>
      <sheetData sheetId="472"/>
      <sheetData sheetId="473"/>
      <sheetData sheetId="474"/>
      <sheetData sheetId="475"/>
      <sheetData sheetId="476"/>
      <sheetData sheetId="477"/>
      <sheetData sheetId="478"/>
      <sheetData sheetId="479"/>
      <sheetData sheetId="480"/>
      <sheetData sheetId="481">
        <row r="38">
          <cell r="A38" t="str">
            <v xml:space="preserve">ESTIMATE FOR INSTALLATION OF ADDITIONAL 1X40MVA 132/33KV TRANSFORMER AT EXISTING EHV SUBSTATION </v>
          </cell>
        </row>
      </sheetData>
      <sheetData sheetId="482"/>
      <sheetData sheetId="483"/>
      <sheetData sheetId="484"/>
      <sheetData sheetId="485">
        <row r="38">
          <cell r="A38" t="str">
            <v xml:space="preserve">ESTIMATE FOR INSTALLATION OF ADDITIONAL 1X40MVA 132/33KV TRANSFORMER AT EXISTING EHV SUBSTATION </v>
          </cell>
        </row>
      </sheetData>
      <sheetData sheetId="486">
        <row r="38">
          <cell r="A38" t="str">
            <v xml:space="preserve">ESTIMATE FOR INSTALLATION OF ADDITIONAL 1X40MVA 132/33KV TRANSFORMER AT EXISTING EHV SUBSTATION </v>
          </cell>
        </row>
      </sheetData>
      <sheetData sheetId="487">
        <row r="38">
          <cell r="A38" t="str">
            <v xml:space="preserve">ESTIMATE FOR INSTALLATION OF ADDITIONAL 1X40MVA 132/33KV TRANSFORMER AT EXISTING EHV SUBSTATION </v>
          </cell>
        </row>
      </sheetData>
      <sheetData sheetId="488"/>
      <sheetData sheetId="489"/>
      <sheetData sheetId="490"/>
      <sheetData sheetId="491"/>
      <sheetData sheetId="492"/>
      <sheetData sheetId="493"/>
      <sheetData sheetId="494"/>
      <sheetData sheetId="495"/>
      <sheetData sheetId="496"/>
      <sheetData sheetId="497"/>
      <sheetData sheetId="498">
        <row r="38">
          <cell r="A38">
            <v>0</v>
          </cell>
        </row>
      </sheetData>
      <sheetData sheetId="499">
        <row r="38">
          <cell r="A38" t="str">
            <v xml:space="preserve">ESTIMATE FOR INSTALLATION OF ADDITIONAL 1X40MVA 132/33KV TRANSFORMER AT EXISTING EHV SUBSTATION </v>
          </cell>
        </row>
      </sheetData>
      <sheetData sheetId="500">
        <row r="38">
          <cell r="A38" t="str">
            <v xml:space="preserve">ESTIMATE FOR INSTALLATION OF ADDITIONAL 1X40MVA 132/33KV TRANSFORMER AT EXISTING EHV SUBSTATION </v>
          </cell>
        </row>
      </sheetData>
      <sheetData sheetId="501">
        <row r="38">
          <cell r="A38" t="str">
            <v xml:space="preserve">ESTIMATE FOR INSTALLATION OF ADDITIONAL 1X40MVA 132/33KV TRANSFORMER AT EXISTING EHV SUBSTATION </v>
          </cell>
        </row>
      </sheetData>
      <sheetData sheetId="502">
        <row r="38">
          <cell r="A38" t="str">
            <v xml:space="preserve">ESTIMATE FOR INSTALLATION OF ADDITIONAL 1X40MVA 132/33KV TRANSFORMER AT EXISTING EHV SUBSTATION </v>
          </cell>
        </row>
      </sheetData>
      <sheetData sheetId="503">
        <row r="38">
          <cell r="A38" t="str">
            <v xml:space="preserve">ESTIMATE FOR INSTALLATION OF ADDITIONAL 1X40MVA 132/33KV TRANSFORMER AT EXISTING EHV SUBSTATION </v>
          </cell>
        </row>
      </sheetData>
      <sheetData sheetId="504">
        <row r="38">
          <cell r="A38" t="str">
            <v xml:space="preserve">ESTIMATE FOR INSTALLATION OF ADDITIONAL 1X40MVA 132/33KV TRANSFORMER AT EXISTING EHV SUBSTATION </v>
          </cell>
        </row>
      </sheetData>
      <sheetData sheetId="505">
        <row r="38">
          <cell r="A38" t="str">
            <v xml:space="preserve">ESTIMATE FOR INSTALLATION OF ADDITIONAL 1X40MVA 132/33KV TRANSFORMER AT EXISTING EHV SUBSTATION </v>
          </cell>
        </row>
      </sheetData>
      <sheetData sheetId="506">
        <row r="38">
          <cell r="A38" t="str">
            <v xml:space="preserve">ESTIMATE FOR INSTALLATION OF ADDITIONAL 1X40MVA 132/33KV TRANSFORMER AT EXISTING EHV SUBSTATION </v>
          </cell>
        </row>
      </sheetData>
      <sheetData sheetId="507"/>
      <sheetData sheetId="508"/>
      <sheetData sheetId="509"/>
      <sheetData sheetId="510"/>
      <sheetData sheetId="511"/>
      <sheetData sheetId="512"/>
      <sheetData sheetId="513"/>
      <sheetData sheetId="514"/>
      <sheetData sheetId="515"/>
      <sheetData sheetId="516"/>
      <sheetData sheetId="517"/>
      <sheetData sheetId="518"/>
      <sheetData sheetId="519"/>
      <sheetData sheetId="520"/>
      <sheetData sheetId="521"/>
      <sheetData sheetId="522">
        <row r="38">
          <cell r="A38" t="str">
            <v xml:space="preserve">ESTIMATE FOR INSTALLATION OF ADDITIONAL 1X40MVA 132/33KV TRANSFORMER AT EXISTING EHV SUBSTATION </v>
          </cell>
        </row>
      </sheetData>
      <sheetData sheetId="523"/>
      <sheetData sheetId="524"/>
      <sheetData sheetId="525"/>
      <sheetData sheetId="526"/>
      <sheetData sheetId="527">
        <row r="38">
          <cell r="A38" t="str">
            <v xml:space="preserve">ESTIMATE FOR INSTALLATION OF ADDITIONAL 1X40MVA 132/33KV TRANSFORMER AT EXISTING EHV SUBSTATION </v>
          </cell>
        </row>
      </sheetData>
      <sheetData sheetId="528">
        <row r="38">
          <cell r="A38" t="str">
            <v xml:space="preserve">ESTIMATE FOR INSTALLATION OF ADDITIONAL 1X40MVA 132/33KV TRANSFORMER AT EXISTING EHV SUBSTATION </v>
          </cell>
        </row>
      </sheetData>
      <sheetData sheetId="529"/>
      <sheetData sheetId="530"/>
      <sheetData sheetId="531"/>
      <sheetData sheetId="532"/>
      <sheetData sheetId="533"/>
      <sheetData sheetId="534"/>
      <sheetData sheetId="535"/>
      <sheetData sheetId="536"/>
      <sheetData sheetId="537"/>
      <sheetData sheetId="538"/>
      <sheetData sheetId="539">
        <row r="38">
          <cell r="A38">
            <v>0</v>
          </cell>
        </row>
      </sheetData>
      <sheetData sheetId="540">
        <row r="38">
          <cell r="A38" t="str">
            <v xml:space="preserve">ESTIMATE FOR INSTALLATION OF ADDITIONAL 1X40MVA 132/33KV TRANSFORMER AT EXISTING EHV SUBSTATION </v>
          </cell>
        </row>
      </sheetData>
      <sheetData sheetId="541">
        <row r="38">
          <cell r="A38" t="str">
            <v xml:space="preserve">ESTIMATE FOR INSTALLATION OF ADDITIONAL 1X40MVA 132/33KV TRANSFORMER AT EXISTING EHV SUBSTATION </v>
          </cell>
        </row>
      </sheetData>
      <sheetData sheetId="542">
        <row r="38">
          <cell r="A38" t="str">
            <v xml:space="preserve">ESTIMATE FOR INSTALLATION OF ADDITIONAL 1X40MVA 132/33KV TRANSFORMER AT EXISTING EHV SUBSTATION </v>
          </cell>
        </row>
      </sheetData>
      <sheetData sheetId="543">
        <row r="38">
          <cell r="A38" t="str">
            <v xml:space="preserve">ESTIMATE FOR INSTALLATION OF ADDITIONAL 1X40MVA 132/33KV TRANSFORMER AT EXISTING EHV SUBSTATION </v>
          </cell>
        </row>
      </sheetData>
      <sheetData sheetId="544">
        <row r="38">
          <cell r="A38" t="str">
            <v xml:space="preserve">ESTIMATE FOR INSTALLATION OF ADDITIONAL 1X40MVA 132/33KV TRANSFORMER AT EXISTING EHV SUBSTATION </v>
          </cell>
        </row>
      </sheetData>
      <sheetData sheetId="545">
        <row r="38">
          <cell r="A38" t="str">
            <v xml:space="preserve">ESTIMATE FOR INSTALLATION OF ADDITIONAL 1X40MVA 132/33KV TRANSFORMER AT EXISTING EHV SUBSTATION </v>
          </cell>
        </row>
      </sheetData>
      <sheetData sheetId="546">
        <row r="38">
          <cell r="A38" t="str">
            <v xml:space="preserve">ESTIMATE FOR INSTALLATION OF ADDITIONAL 1X40MVA 132/33KV TRANSFORMER AT EXISTING EHV SUBSTATION </v>
          </cell>
        </row>
      </sheetData>
      <sheetData sheetId="547">
        <row r="38">
          <cell r="A38" t="str">
            <v xml:space="preserve">ESTIMATE FOR INSTALLATION OF ADDITIONAL 1X40MVA 132/33KV TRANSFORMER AT EXISTING EHV SUBSTATION </v>
          </cell>
        </row>
      </sheetData>
      <sheetData sheetId="548"/>
      <sheetData sheetId="549"/>
      <sheetData sheetId="550"/>
      <sheetData sheetId="551"/>
      <sheetData sheetId="552"/>
      <sheetData sheetId="553"/>
      <sheetData sheetId="554"/>
      <sheetData sheetId="555"/>
      <sheetData sheetId="556"/>
      <sheetData sheetId="557"/>
      <sheetData sheetId="558"/>
      <sheetData sheetId="559"/>
      <sheetData sheetId="560"/>
      <sheetData sheetId="561"/>
      <sheetData sheetId="562"/>
      <sheetData sheetId="563">
        <row r="38">
          <cell r="A38" t="str">
            <v xml:space="preserve">ESTIMATE FOR INSTALLATION OF ADDITIONAL 1X40MVA 132/33KV TRANSFORMER AT EXISTING EHV SUBSTATION </v>
          </cell>
        </row>
      </sheetData>
      <sheetData sheetId="564"/>
      <sheetData sheetId="565"/>
      <sheetData sheetId="566"/>
      <sheetData sheetId="567"/>
      <sheetData sheetId="568">
        <row r="38">
          <cell r="A38" t="str">
            <v xml:space="preserve">ESTIMATE FOR INSTALLATION OF ADDITIONAL 1X40MVA 132/33KV TRANSFORMER AT EXISTING EHV SUBSTATION </v>
          </cell>
        </row>
      </sheetData>
      <sheetData sheetId="569">
        <row r="38">
          <cell r="A38" t="str">
            <v xml:space="preserve">ESTIMATE FOR INSTALLATION OF ADDITIONAL 1X40MVA 132/33KV TRANSFORMER AT EXISTING EHV SUBSTATION </v>
          </cell>
        </row>
      </sheetData>
      <sheetData sheetId="570"/>
      <sheetData sheetId="571"/>
      <sheetData sheetId="572"/>
      <sheetData sheetId="573"/>
      <sheetData sheetId="574"/>
      <sheetData sheetId="575"/>
      <sheetData sheetId="576"/>
      <sheetData sheetId="577"/>
      <sheetData sheetId="578"/>
      <sheetData sheetId="579"/>
      <sheetData sheetId="580">
        <row r="38">
          <cell r="A38">
            <v>0</v>
          </cell>
        </row>
      </sheetData>
      <sheetData sheetId="581"/>
      <sheetData sheetId="582"/>
      <sheetData sheetId="583"/>
      <sheetData sheetId="584"/>
      <sheetData sheetId="585"/>
      <sheetData sheetId="586"/>
      <sheetData sheetId="587"/>
      <sheetData sheetId="588"/>
      <sheetData sheetId="589"/>
      <sheetData sheetId="590"/>
      <sheetData sheetId="591"/>
      <sheetData sheetId="592"/>
      <sheetData sheetId="593"/>
      <sheetData sheetId="594"/>
      <sheetData sheetId="595"/>
      <sheetData sheetId="596"/>
      <sheetData sheetId="597"/>
      <sheetData sheetId="598"/>
      <sheetData sheetId="599">
        <row r="38">
          <cell r="A38" t="str">
            <v xml:space="preserve">ESTIMATE FOR INSTALLATION OF ADDITIONAL 1X40MVA 132/33KV TRANSFORMER AT EXISTING EHV SUBSTATION </v>
          </cell>
        </row>
      </sheetData>
      <sheetData sheetId="600"/>
      <sheetData sheetId="601"/>
      <sheetData sheetId="602"/>
      <sheetData sheetId="603"/>
      <sheetData sheetId="604">
        <row r="38">
          <cell r="A38" t="str">
            <v xml:space="preserve">ESTIMATE FOR INSTALLATION OF ADDITIONAL 1X40MVA 132/33KV TRANSFORMER AT EXISTING EHV SUBSTATION </v>
          </cell>
        </row>
      </sheetData>
      <sheetData sheetId="605">
        <row r="38">
          <cell r="A38" t="str">
            <v xml:space="preserve">ESTIMATE FOR INSTALLATION OF ADDITIONAL 1X40MVA 132/33KV TRANSFORMER AT EXISTING EHV SUBSTATION </v>
          </cell>
        </row>
      </sheetData>
      <sheetData sheetId="606"/>
      <sheetData sheetId="607"/>
      <sheetData sheetId="608"/>
      <sheetData sheetId="609"/>
      <sheetData sheetId="610"/>
      <sheetData sheetId="611"/>
      <sheetData sheetId="612"/>
      <sheetData sheetId="613"/>
      <sheetData sheetId="614"/>
      <sheetData sheetId="615"/>
      <sheetData sheetId="616">
        <row r="38">
          <cell r="A38">
            <v>0</v>
          </cell>
        </row>
      </sheetData>
      <sheetData sheetId="617"/>
      <sheetData sheetId="618"/>
      <sheetData sheetId="619"/>
      <sheetData sheetId="620"/>
      <sheetData sheetId="621"/>
      <sheetData sheetId="622"/>
      <sheetData sheetId="623"/>
      <sheetData sheetId="624"/>
      <sheetData sheetId="625"/>
      <sheetData sheetId="626"/>
      <sheetData sheetId="627"/>
      <sheetData sheetId="628"/>
      <sheetData sheetId="629"/>
      <sheetData sheetId="630"/>
      <sheetData sheetId="631"/>
      <sheetData sheetId="632"/>
      <sheetData sheetId="633"/>
      <sheetData sheetId="634"/>
      <sheetData sheetId="635">
        <row r="38">
          <cell r="A38" t="str">
            <v xml:space="preserve">ESTIMATE FOR INSTALLATION OF ADDITIONAL 1X40MVA 132/33KV TRANSFORMER AT EXISTING EHV SUBSTATION </v>
          </cell>
        </row>
      </sheetData>
      <sheetData sheetId="636"/>
      <sheetData sheetId="637"/>
      <sheetData sheetId="638"/>
      <sheetData sheetId="639"/>
      <sheetData sheetId="640">
        <row r="38">
          <cell r="A38" t="str">
            <v xml:space="preserve">ESTIMATE FOR INSTALLATION OF ADDITIONAL 1X40MVA 132/33KV TRANSFORMER AT EXISTING EHV SUBSTATION </v>
          </cell>
        </row>
      </sheetData>
      <sheetData sheetId="641">
        <row r="38">
          <cell r="A38" t="str">
            <v xml:space="preserve">ESTIMATE FOR INSTALLATION OF ADDITIONAL 1X40MVA 132/33KV TRANSFORMER AT EXISTING EHV SUBSTATION </v>
          </cell>
        </row>
      </sheetData>
      <sheetData sheetId="642"/>
      <sheetData sheetId="643"/>
      <sheetData sheetId="644"/>
      <sheetData sheetId="645"/>
      <sheetData sheetId="646"/>
      <sheetData sheetId="647"/>
      <sheetData sheetId="648"/>
      <sheetData sheetId="649"/>
      <sheetData sheetId="650"/>
      <sheetData sheetId="651"/>
      <sheetData sheetId="652">
        <row r="38">
          <cell r="A38">
            <v>0</v>
          </cell>
        </row>
      </sheetData>
      <sheetData sheetId="653"/>
      <sheetData sheetId="654"/>
      <sheetData sheetId="655"/>
      <sheetData sheetId="656"/>
      <sheetData sheetId="657"/>
      <sheetData sheetId="658"/>
      <sheetData sheetId="659"/>
      <sheetData sheetId="660"/>
      <sheetData sheetId="661"/>
      <sheetData sheetId="662"/>
      <sheetData sheetId="663"/>
      <sheetData sheetId="664"/>
      <sheetData sheetId="665"/>
      <sheetData sheetId="666"/>
      <sheetData sheetId="667"/>
      <sheetData sheetId="668"/>
      <sheetData sheetId="669"/>
      <sheetData sheetId="670"/>
      <sheetData sheetId="671">
        <row r="38">
          <cell r="A38" t="str">
            <v xml:space="preserve">ESTIMATE FOR INSTALLATION OF ADDITIONAL 1X40MVA 132/33KV TRANSFORMER AT EXISTING EHV SUBSTATION </v>
          </cell>
        </row>
      </sheetData>
      <sheetData sheetId="672"/>
      <sheetData sheetId="673"/>
      <sheetData sheetId="674"/>
      <sheetData sheetId="675"/>
      <sheetData sheetId="676">
        <row r="38">
          <cell r="A38" t="str">
            <v xml:space="preserve">ESTIMATE FOR INSTALLATION OF ADDITIONAL 1X40MVA 132/33KV TRANSFORMER AT EXISTING EHV SUBSTATION </v>
          </cell>
        </row>
      </sheetData>
      <sheetData sheetId="677">
        <row r="38">
          <cell r="A38" t="str">
            <v xml:space="preserve">ESTIMATE FOR INSTALLATION OF ADDITIONAL 1X40MVA 132/33KV TRANSFORMER AT EXISTING EHV SUBSTATION </v>
          </cell>
        </row>
      </sheetData>
      <sheetData sheetId="678"/>
      <sheetData sheetId="679"/>
      <sheetData sheetId="680"/>
      <sheetData sheetId="681"/>
      <sheetData sheetId="682"/>
      <sheetData sheetId="683"/>
      <sheetData sheetId="684"/>
      <sheetData sheetId="685"/>
      <sheetData sheetId="686"/>
      <sheetData sheetId="687"/>
      <sheetData sheetId="688">
        <row r="38">
          <cell r="A38">
            <v>0</v>
          </cell>
        </row>
      </sheetData>
      <sheetData sheetId="689">
        <row r="38">
          <cell r="A38" t="str">
            <v xml:space="preserve">ESTIMATE FOR INSTALLATION OF ADDITIONAL 1X40MVA 132/33KV TRANSFORMER AT EXISTING EHV SUBSTATION </v>
          </cell>
        </row>
      </sheetData>
      <sheetData sheetId="690">
        <row r="38">
          <cell r="A38" t="str">
            <v xml:space="preserve">ESTIMATE FOR INSTALLATION OF ADDITIONAL 1X40MVA 132/33KV TRANSFORMER AT EXISTING EHV SUBSTATION </v>
          </cell>
        </row>
      </sheetData>
      <sheetData sheetId="691">
        <row r="38">
          <cell r="A38" t="str">
            <v xml:space="preserve">ESTIMATE FOR INSTALLATION OF ADDITIONAL 1X40MVA 132/33KV TRANSFORMER AT EXISTING EHV SUBSTATION </v>
          </cell>
        </row>
      </sheetData>
      <sheetData sheetId="692">
        <row r="38">
          <cell r="A38" t="str">
            <v xml:space="preserve">ESTIMATE FOR INSTALLATION OF ADDITIONAL 1X40MVA 132/33KV TRANSFORMER AT EXISTING EHV SUBSTATION </v>
          </cell>
        </row>
      </sheetData>
      <sheetData sheetId="693">
        <row r="38">
          <cell r="A38" t="str">
            <v xml:space="preserve">ESTIMATE FOR INSTALLATION OF ADDITIONAL 1X40MVA 132/33KV TRANSFORMER AT EXISTING EHV SUBSTATION </v>
          </cell>
        </row>
      </sheetData>
      <sheetData sheetId="694">
        <row r="38">
          <cell r="A38" t="str">
            <v xml:space="preserve">ESTIMATE FOR INSTALLATION OF ADDITIONAL 1X40MVA 132/33KV TRANSFORMER AT EXISTING EHV SUBSTATION </v>
          </cell>
        </row>
      </sheetData>
      <sheetData sheetId="695">
        <row r="38">
          <cell r="A38" t="str">
            <v xml:space="preserve">ESTIMATE FOR INSTALLATION OF ADDITIONAL 1X40MVA 132/33KV TRANSFORMER AT EXISTING EHV SUBSTATION </v>
          </cell>
        </row>
      </sheetData>
      <sheetData sheetId="696">
        <row r="38">
          <cell r="A38" t="str">
            <v xml:space="preserve">ESTIMATE FOR INSTALLATION OF ADDITIONAL 1X40MVA 132/33KV TRANSFORMER AT EXISTING EHV SUBSTATION </v>
          </cell>
        </row>
      </sheetData>
      <sheetData sheetId="697"/>
      <sheetData sheetId="698"/>
      <sheetData sheetId="699"/>
      <sheetData sheetId="700"/>
      <sheetData sheetId="701"/>
      <sheetData sheetId="702"/>
      <sheetData sheetId="703"/>
      <sheetData sheetId="704"/>
      <sheetData sheetId="705"/>
      <sheetData sheetId="706"/>
      <sheetData sheetId="707"/>
      <sheetData sheetId="708"/>
      <sheetData sheetId="709"/>
      <sheetData sheetId="710"/>
      <sheetData sheetId="711"/>
      <sheetData sheetId="712">
        <row r="38">
          <cell r="A38" t="str">
            <v xml:space="preserve">ESTIMATE FOR INSTALLATION OF ADDITIONAL 1X40MVA 132/33KV TRANSFORMER AT EXISTING EHV SUBSTATION </v>
          </cell>
        </row>
      </sheetData>
      <sheetData sheetId="713"/>
      <sheetData sheetId="714"/>
      <sheetData sheetId="715"/>
      <sheetData sheetId="716">
        <row r="38">
          <cell r="A38" t="str">
            <v xml:space="preserve">ESTIMATE FOR INSTALLATION OF ADDITIONAL 1X40MVA 132/33KV TRANSFORMER AT EXISTING EHV SUBSTATION </v>
          </cell>
        </row>
      </sheetData>
      <sheetData sheetId="717">
        <row r="38">
          <cell r="A38" t="str">
            <v xml:space="preserve">ESTIMATE FOR INSTALLATION OF ADDITIONAL 1X40MVA 132/33KV TRANSFORMER AT EXISTING EHV SUBSTATION </v>
          </cell>
        </row>
      </sheetData>
      <sheetData sheetId="718">
        <row r="38">
          <cell r="A38" t="str">
            <v xml:space="preserve">ESTIMATE FOR INSTALLATION OF ADDITIONAL 1X40MVA 132/33KV TRANSFORMER AT EXISTING EHV SUBSTATION </v>
          </cell>
        </row>
      </sheetData>
      <sheetData sheetId="719"/>
      <sheetData sheetId="720"/>
      <sheetData sheetId="721"/>
      <sheetData sheetId="722"/>
      <sheetData sheetId="723"/>
      <sheetData sheetId="724"/>
      <sheetData sheetId="725"/>
      <sheetData sheetId="726"/>
      <sheetData sheetId="727"/>
      <sheetData sheetId="728"/>
      <sheetData sheetId="729">
        <row r="38">
          <cell r="A38">
            <v>0</v>
          </cell>
        </row>
      </sheetData>
      <sheetData sheetId="730">
        <row r="38">
          <cell r="A38" t="str">
            <v xml:space="preserve">ESTIMATE FOR INSTALLATION OF ADDITIONAL 1X40MVA 132/33KV TRANSFORMER AT EXISTING EHV SUBSTATION </v>
          </cell>
        </row>
      </sheetData>
      <sheetData sheetId="731">
        <row r="38">
          <cell r="A38" t="str">
            <v xml:space="preserve">ESTIMATE FOR INSTALLATION OF ADDITIONAL 1X40MVA 132/33KV TRANSFORMER AT EXISTING EHV SUBSTATION </v>
          </cell>
        </row>
      </sheetData>
      <sheetData sheetId="732">
        <row r="38">
          <cell r="A38" t="str">
            <v xml:space="preserve">ESTIMATE FOR INSTALLATION OF ADDITIONAL 1X40MVA 132/33KV TRANSFORMER AT EXISTING EHV SUBSTATION </v>
          </cell>
        </row>
      </sheetData>
      <sheetData sheetId="733">
        <row r="38">
          <cell r="A38" t="str">
            <v xml:space="preserve">ESTIMATE FOR INSTALLATION OF ADDITIONAL 1X40MVA 132/33KV TRANSFORMER AT EXISTING EHV SUBSTATION </v>
          </cell>
        </row>
      </sheetData>
      <sheetData sheetId="734">
        <row r="38">
          <cell r="A38" t="str">
            <v xml:space="preserve">ESTIMATE FOR INSTALLATION OF ADDITIONAL 1X40MVA 132/33KV TRANSFORMER AT EXISTING EHV SUBSTATION </v>
          </cell>
        </row>
      </sheetData>
      <sheetData sheetId="735">
        <row r="38">
          <cell r="A38" t="str">
            <v xml:space="preserve">ESTIMATE FOR INSTALLATION OF ADDITIONAL 1X40MVA 132/33KV TRANSFORMER AT EXISTING EHV SUBSTATION </v>
          </cell>
        </row>
      </sheetData>
      <sheetData sheetId="736">
        <row r="38">
          <cell r="A38" t="str">
            <v xml:space="preserve">ESTIMATE FOR INSTALLATION OF ADDITIONAL 1X40MVA 132/33KV TRANSFORMER AT EXISTING EHV SUBSTATION </v>
          </cell>
        </row>
      </sheetData>
      <sheetData sheetId="737">
        <row r="38">
          <cell r="A38" t="str">
            <v xml:space="preserve">ESTIMATE FOR INSTALLATION OF ADDITIONAL 1X40MVA 132/33KV TRANSFORMER AT EXISTING EHV SUBSTATION </v>
          </cell>
        </row>
      </sheetData>
      <sheetData sheetId="738"/>
      <sheetData sheetId="739"/>
      <sheetData sheetId="740"/>
      <sheetData sheetId="741"/>
      <sheetData sheetId="742"/>
      <sheetData sheetId="743"/>
      <sheetData sheetId="744"/>
      <sheetData sheetId="745"/>
      <sheetData sheetId="746"/>
      <sheetData sheetId="747"/>
      <sheetData sheetId="748"/>
      <sheetData sheetId="749"/>
      <sheetData sheetId="750"/>
      <sheetData sheetId="751"/>
      <sheetData sheetId="752"/>
      <sheetData sheetId="753">
        <row r="38">
          <cell r="A38" t="str">
            <v xml:space="preserve">ESTIMATE FOR INSTALLATION OF ADDITIONAL 1X40MVA 132/33KV TRANSFORMER AT EXISTING EHV SUBSTATION </v>
          </cell>
        </row>
      </sheetData>
      <sheetData sheetId="754"/>
      <sheetData sheetId="755"/>
      <sheetData sheetId="756"/>
      <sheetData sheetId="757"/>
      <sheetData sheetId="758">
        <row r="38">
          <cell r="A38" t="str">
            <v xml:space="preserve">ESTIMATE FOR INSTALLATION OF ADDITIONAL 1X40MVA 132/33KV TRANSFORMER AT EXISTING EHV SUBSTATION </v>
          </cell>
        </row>
      </sheetData>
      <sheetData sheetId="759">
        <row r="38">
          <cell r="A38" t="str">
            <v xml:space="preserve">ESTIMATE FOR INSTALLATION OF ADDITIONAL 1X40MVA 132/33KV TRANSFORMER AT EXISTING EHV SUBSTATION </v>
          </cell>
        </row>
      </sheetData>
      <sheetData sheetId="760"/>
      <sheetData sheetId="761"/>
      <sheetData sheetId="762"/>
      <sheetData sheetId="763"/>
      <sheetData sheetId="764"/>
      <sheetData sheetId="765"/>
      <sheetData sheetId="766"/>
      <sheetData sheetId="767"/>
      <sheetData sheetId="768"/>
      <sheetData sheetId="769"/>
      <sheetData sheetId="770">
        <row r="38">
          <cell r="A38">
            <v>0</v>
          </cell>
        </row>
      </sheetData>
      <sheetData sheetId="771">
        <row r="38">
          <cell r="A38" t="str">
            <v xml:space="preserve">ESTIMATE FOR INSTALLATION OF ADDITIONAL 1X40MVA 132/33KV TRANSFORMER AT EXISTING EHV SUBSTATION </v>
          </cell>
        </row>
      </sheetData>
      <sheetData sheetId="772">
        <row r="38">
          <cell r="A38" t="str">
            <v xml:space="preserve">ESTIMATE FOR INSTALLATION OF ADDITIONAL 1X40MVA 132/33KV TRANSFORMER AT EXISTING EHV SUBSTATION </v>
          </cell>
        </row>
      </sheetData>
      <sheetData sheetId="773">
        <row r="38">
          <cell r="A38" t="str">
            <v xml:space="preserve">ESTIMATE FOR INSTALLATION OF ADDITIONAL 1X40MVA 132/33KV TRANSFORMER AT EXISTING EHV SUBSTATION </v>
          </cell>
        </row>
      </sheetData>
      <sheetData sheetId="774">
        <row r="38">
          <cell r="A38" t="str">
            <v xml:space="preserve">ESTIMATE FOR INSTALLATION OF ADDITIONAL 1X40MVA 132/33KV TRANSFORMER AT EXISTING EHV SUBSTATION </v>
          </cell>
        </row>
      </sheetData>
      <sheetData sheetId="775">
        <row r="38">
          <cell r="A38" t="str">
            <v xml:space="preserve">ESTIMATE FOR INSTALLATION OF ADDITIONAL 1X40MVA 132/33KV TRANSFORMER AT EXISTING EHV SUBSTATION </v>
          </cell>
        </row>
      </sheetData>
      <sheetData sheetId="776">
        <row r="38">
          <cell r="A38" t="str">
            <v xml:space="preserve">ESTIMATE FOR INSTALLATION OF ADDITIONAL 1X40MVA 132/33KV TRANSFORMER AT EXISTING EHV SUBSTATION </v>
          </cell>
        </row>
      </sheetData>
      <sheetData sheetId="777">
        <row r="38">
          <cell r="A38" t="str">
            <v xml:space="preserve">ESTIMATE FOR INSTALLATION OF ADDITIONAL 1X40MVA 132/33KV TRANSFORMER AT EXISTING EHV SUBSTATION </v>
          </cell>
        </row>
      </sheetData>
      <sheetData sheetId="778">
        <row r="38">
          <cell r="A38" t="str">
            <v xml:space="preserve">ESTIMATE FOR INSTALLATION OF ADDITIONAL 1X40MVA 132/33KV TRANSFORMER AT EXISTING EHV SUBSTATION </v>
          </cell>
        </row>
      </sheetData>
      <sheetData sheetId="779"/>
      <sheetData sheetId="780"/>
      <sheetData sheetId="781"/>
      <sheetData sheetId="782"/>
      <sheetData sheetId="783"/>
      <sheetData sheetId="784"/>
      <sheetData sheetId="785"/>
      <sheetData sheetId="786"/>
      <sheetData sheetId="787"/>
      <sheetData sheetId="788"/>
      <sheetData sheetId="789"/>
      <sheetData sheetId="790"/>
      <sheetData sheetId="791"/>
      <sheetData sheetId="792"/>
      <sheetData sheetId="793"/>
      <sheetData sheetId="794">
        <row r="38">
          <cell r="A38" t="str">
            <v xml:space="preserve">ESTIMATE FOR INSTALLATION OF ADDITIONAL 1X40MVA 132/33KV TRANSFORMER AT EXISTING EHV SUBSTATION </v>
          </cell>
        </row>
      </sheetData>
      <sheetData sheetId="795"/>
      <sheetData sheetId="796"/>
      <sheetData sheetId="797"/>
      <sheetData sheetId="798"/>
      <sheetData sheetId="799">
        <row r="38">
          <cell r="A38" t="str">
            <v xml:space="preserve">ESTIMATE FOR INSTALLATION OF ADDITIONAL 1X40MVA 132/33KV TRANSFORMER AT EXISTING EHV SUBSTATION </v>
          </cell>
        </row>
      </sheetData>
      <sheetData sheetId="800">
        <row r="38">
          <cell r="A38" t="str">
            <v xml:space="preserve">ESTIMATE FOR INSTALLATION OF ADDITIONAL 1X40MVA 132/33KV TRANSFORMER AT EXISTING EHV SUBSTATION </v>
          </cell>
        </row>
      </sheetData>
      <sheetData sheetId="801"/>
      <sheetData sheetId="802"/>
      <sheetData sheetId="803"/>
      <sheetData sheetId="804"/>
      <sheetData sheetId="805"/>
      <sheetData sheetId="806"/>
      <sheetData sheetId="807"/>
      <sheetData sheetId="808"/>
      <sheetData sheetId="809"/>
      <sheetData sheetId="810"/>
      <sheetData sheetId="811">
        <row r="38">
          <cell r="A38">
            <v>0</v>
          </cell>
        </row>
      </sheetData>
      <sheetData sheetId="812">
        <row r="38">
          <cell r="A38" t="str">
            <v>ESTIMATE FOR INSTALLATION OF ADDITIONAL 1X40MVA 132/33KV TRANSFORMER AT EXISTING EHV SUBSTATION</v>
          </cell>
        </row>
      </sheetData>
      <sheetData sheetId="813">
        <row r="38">
          <cell r="A38" t="str">
            <v>ESTIMATE FOR INSTALLATION OF ADDITIONAL 1X40MVA 132/33KV TRANSFORMER AT EXISTING EHV SUBSTATION</v>
          </cell>
        </row>
      </sheetData>
      <sheetData sheetId="814">
        <row r="38">
          <cell r="A38" t="str">
            <v>ESTIMATE FOR INSTALLATION OF ADDITIONAL 1X40MVA 132/33KV TRANSFORMER AT EXISTING EHV SUBSTATION</v>
          </cell>
        </row>
      </sheetData>
      <sheetData sheetId="815">
        <row r="38">
          <cell r="A38" t="str">
            <v>ESTIMATE FOR INSTALLATION OF ADDITIONAL 1X40MVA 132/33KV TRANSFORMER AT EXISTING EHV SUBSTATION</v>
          </cell>
        </row>
      </sheetData>
      <sheetData sheetId="816">
        <row r="38">
          <cell r="A38" t="str">
            <v>ESTIMATE FOR INSTALLATION OF ADDITIONAL 1X40MVA 132/33KV TRANSFORMER AT EXISTING EHV SUBSTATION</v>
          </cell>
        </row>
      </sheetData>
      <sheetData sheetId="817">
        <row r="38">
          <cell r="A38" t="str">
            <v>ESTIMATE FOR INSTALLATION OF ADDITIONAL 1X40MVA 132/33KV TRANSFORMER AT EXISTING EHV SUBSTATION</v>
          </cell>
        </row>
      </sheetData>
      <sheetData sheetId="818">
        <row r="38">
          <cell r="A38" t="str">
            <v>ESTIMATE FOR INSTALLATION OF ADDITIONAL 1X40MVA 132/33KV TRANSFORMER AT EXISTING EHV SUBSTATION</v>
          </cell>
        </row>
      </sheetData>
      <sheetData sheetId="819">
        <row r="38">
          <cell r="A38" t="str">
            <v>ESTIMATE FOR INSTALLATION OF ADDITIONAL 1X40MVA 132/33KV TRANSFORMER AT EXISTING EHV SUBSTATION</v>
          </cell>
        </row>
      </sheetData>
      <sheetData sheetId="820"/>
      <sheetData sheetId="821"/>
      <sheetData sheetId="822"/>
      <sheetData sheetId="823"/>
      <sheetData sheetId="824"/>
      <sheetData sheetId="825"/>
      <sheetData sheetId="826"/>
      <sheetData sheetId="827"/>
      <sheetData sheetId="828"/>
      <sheetData sheetId="829"/>
      <sheetData sheetId="830"/>
      <sheetData sheetId="831"/>
      <sheetData sheetId="832"/>
      <sheetData sheetId="833"/>
      <sheetData sheetId="834"/>
      <sheetData sheetId="835">
        <row r="38">
          <cell r="A38" t="str">
            <v xml:space="preserve">ESTIMATE FOR INSTALLATION OF ADDITIONAL 1X40MVA 132/33KV TRANSFORMER AT EXISTING EHV SUBSTATION </v>
          </cell>
        </row>
      </sheetData>
      <sheetData sheetId="836"/>
      <sheetData sheetId="837"/>
      <sheetData sheetId="838"/>
      <sheetData sheetId="839"/>
      <sheetData sheetId="840">
        <row r="38">
          <cell r="A38" t="str">
            <v xml:space="preserve">ESTIMATE FOR INSTALLATION OF ADDITIONAL 1X40MVA 132/33KV TRANSFORMER AT EXISTING EHV SUBSTATION </v>
          </cell>
        </row>
      </sheetData>
      <sheetData sheetId="841">
        <row r="38">
          <cell r="A38" t="str">
            <v xml:space="preserve">ESTIMATE FOR INSTALLATION OF ADDITIONAL 1X40MVA 132/33KV TRANSFORMER AT EXISTING EHV SUBSTATION </v>
          </cell>
        </row>
      </sheetData>
      <sheetData sheetId="842"/>
      <sheetData sheetId="843"/>
      <sheetData sheetId="844"/>
      <sheetData sheetId="845"/>
      <sheetData sheetId="846"/>
      <sheetData sheetId="847"/>
      <sheetData sheetId="848"/>
      <sheetData sheetId="849"/>
      <sheetData sheetId="850"/>
      <sheetData sheetId="851"/>
      <sheetData sheetId="852">
        <row r="38">
          <cell r="A38">
            <v>0</v>
          </cell>
        </row>
      </sheetData>
      <sheetData sheetId="853">
        <row r="38">
          <cell r="A38" t="str">
            <v xml:space="preserve">ESTIMATE FOR INSTALLATION OF ADDITIONAL 1X40MVA 132/33KV TRANSFORMER AT EXISTING EHV SUBSTATION </v>
          </cell>
        </row>
      </sheetData>
      <sheetData sheetId="854">
        <row r="38">
          <cell r="A38" t="str">
            <v xml:space="preserve">ESTIMATE FOR INSTALLATION OF ADDITIONAL 1X40MVA 132/33KV TRANSFORMER AT EXISTING EHV SUBSTATION </v>
          </cell>
        </row>
      </sheetData>
      <sheetData sheetId="855">
        <row r="38">
          <cell r="A38" t="str">
            <v xml:space="preserve">ESTIMATE FOR INSTALLATION OF ADDITIONAL 1X40MVA 132/33KV TRANSFORMER AT EXISTING EHV SUBSTATION </v>
          </cell>
        </row>
      </sheetData>
      <sheetData sheetId="856">
        <row r="38">
          <cell r="A38" t="str">
            <v xml:space="preserve">ESTIMATE FOR INSTALLATION OF ADDITIONAL 1X40MVA 132/33KV TRANSFORMER AT EXISTING EHV SUBSTATION </v>
          </cell>
        </row>
      </sheetData>
      <sheetData sheetId="857">
        <row r="38">
          <cell r="A38" t="str">
            <v xml:space="preserve">ESTIMATE FOR INSTALLATION OF ADDITIONAL 1X40MVA 132/33KV TRANSFORMER AT EXISTING EHV SUBSTATION </v>
          </cell>
        </row>
      </sheetData>
      <sheetData sheetId="858">
        <row r="38">
          <cell r="A38" t="str">
            <v xml:space="preserve">ESTIMATE FOR INSTALLATION OF ADDITIONAL 1X40MVA 132/33KV TRANSFORMER AT EXISTING EHV SUBSTATION </v>
          </cell>
        </row>
      </sheetData>
      <sheetData sheetId="859">
        <row r="38">
          <cell r="A38" t="str">
            <v xml:space="preserve">ESTIMATE FOR INSTALLATION OF ADDITIONAL 1X40MVA 132/33KV TRANSFORMER AT EXISTING EHV SUBSTATION </v>
          </cell>
        </row>
      </sheetData>
      <sheetData sheetId="860">
        <row r="38">
          <cell r="A38" t="str">
            <v xml:space="preserve">ESTIMATE FOR INSTALLATION OF ADDITIONAL 1X40MVA 132/33KV TRANSFORMER AT EXISTING EHV SUBSTATION </v>
          </cell>
        </row>
      </sheetData>
      <sheetData sheetId="861"/>
      <sheetData sheetId="862"/>
      <sheetData sheetId="863"/>
      <sheetData sheetId="864"/>
      <sheetData sheetId="865"/>
      <sheetData sheetId="866"/>
      <sheetData sheetId="867"/>
      <sheetData sheetId="868"/>
      <sheetData sheetId="869"/>
      <sheetData sheetId="870"/>
      <sheetData sheetId="871"/>
      <sheetData sheetId="872"/>
      <sheetData sheetId="873"/>
      <sheetData sheetId="874"/>
      <sheetData sheetId="875"/>
      <sheetData sheetId="876">
        <row r="38">
          <cell r="A38" t="str">
            <v xml:space="preserve">ESTIMATE FOR INSTALLATION OF ADDITIONAL 1X40MVA 132/33KV TRANSFORMER AT EXISTING EHV SUBSTATION </v>
          </cell>
        </row>
      </sheetData>
      <sheetData sheetId="877"/>
      <sheetData sheetId="878"/>
      <sheetData sheetId="879"/>
      <sheetData sheetId="880"/>
      <sheetData sheetId="881">
        <row r="38">
          <cell r="A38" t="str">
            <v xml:space="preserve">ESTIMATE FOR INSTALLATION OF ADDITIONAL 1X40MVA 132/33KV TRANSFORMER AT EXISTING EHV SUBSTATION </v>
          </cell>
        </row>
      </sheetData>
      <sheetData sheetId="882">
        <row r="38">
          <cell r="A38" t="str">
            <v xml:space="preserve">ESTIMATE FOR INSTALLATION OF ADDITIONAL 1X40MVA 132/33KV TRANSFORMER AT EXISTING EHV SUBSTATION </v>
          </cell>
        </row>
      </sheetData>
      <sheetData sheetId="883"/>
      <sheetData sheetId="884"/>
      <sheetData sheetId="885"/>
      <sheetData sheetId="886"/>
      <sheetData sheetId="887"/>
      <sheetData sheetId="888"/>
      <sheetData sheetId="889"/>
      <sheetData sheetId="890"/>
      <sheetData sheetId="891"/>
      <sheetData sheetId="892"/>
      <sheetData sheetId="893">
        <row r="38">
          <cell r="A38">
            <v>0</v>
          </cell>
        </row>
      </sheetData>
      <sheetData sheetId="894">
        <row r="38">
          <cell r="A38" t="str">
            <v xml:space="preserve">ESTIMATE FOR INSTALLATION OF ADDITIONAL 1X40MVA 132/33KV TRANSFORMER AT EXISTING EHV SUBSTATION </v>
          </cell>
        </row>
      </sheetData>
      <sheetData sheetId="895">
        <row r="38">
          <cell r="A38" t="str">
            <v xml:space="preserve">ESTIMATE FOR INSTALLATION OF ADDITIONAL 1X40MVA 132/33KV TRANSFORMER AT EXISTING EHV SUBSTATION </v>
          </cell>
        </row>
      </sheetData>
      <sheetData sheetId="896">
        <row r="38">
          <cell r="A38" t="str">
            <v xml:space="preserve">ESTIMATE FOR INSTALLATION OF ADDITIONAL 1X40MVA 132/33KV TRANSFORMER AT EXISTING EHV SUBSTATION </v>
          </cell>
        </row>
      </sheetData>
      <sheetData sheetId="897">
        <row r="38">
          <cell r="A38" t="str">
            <v xml:space="preserve">ESTIMATE FOR INSTALLATION OF ADDITIONAL 1X40MVA 132/33KV TRANSFORMER AT EXISTING EHV SUBSTATION </v>
          </cell>
        </row>
      </sheetData>
      <sheetData sheetId="898">
        <row r="38">
          <cell r="A38" t="str">
            <v xml:space="preserve">ESTIMATE FOR INSTALLATION OF ADDITIONAL 1X40MVA 132/33KV TRANSFORMER AT EXISTING EHV SUBSTATION </v>
          </cell>
        </row>
      </sheetData>
      <sheetData sheetId="899">
        <row r="38">
          <cell r="A38" t="str">
            <v xml:space="preserve">ESTIMATE FOR INSTALLATION OF ADDITIONAL 1X40MVA 132/33KV TRANSFORMER AT EXISTING EHV SUBSTATION </v>
          </cell>
        </row>
      </sheetData>
      <sheetData sheetId="900">
        <row r="38">
          <cell r="A38" t="str">
            <v xml:space="preserve">ESTIMATE FOR INSTALLATION OF ADDITIONAL 1X40MVA 132/33KV TRANSFORMER AT EXISTING EHV SUBSTATION </v>
          </cell>
        </row>
      </sheetData>
      <sheetData sheetId="901">
        <row r="38">
          <cell r="A38" t="str">
            <v xml:space="preserve">ESTIMATE FOR INSTALLATION OF ADDITIONAL 1X40MVA 132/33KV TRANSFORMER AT EXISTING EHV SUBSTATION </v>
          </cell>
        </row>
      </sheetData>
      <sheetData sheetId="902"/>
      <sheetData sheetId="903"/>
      <sheetData sheetId="904"/>
      <sheetData sheetId="905"/>
      <sheetData sheetId="906"/>
      <sheetData sheetId="907"/>
      <sheetData sheetId="908"/>
      <sheetData sheetId="909"/>
      <sheetData sheetId="910"/>
      <sheetData sheetId="911"/>
      <sheetData sheetId="912"/>
      <sheetData sheetId="913"/>
      <sheetData sheetId="914"/>
      <sheetData sheetId="915"/>
      <sheetData sheetId="916"/>
      <sheetData sheetId="917">
        <row r="38">
          <cell r="A38" t="str">
            <v xml:space="preserve">ESTIMATE FOR INSTALLATION OF ADDITIONAL 1X40MVA 132/33KV TRANSFORMER AT EXISTING EHV SUBSTATION </v>
          </cell>
        </row>
      </sheetData>
      <sheetData sheetId="918"/>
      <sheetData sheetId="919"/>
      <sheetData sheetId="920"/>
      <sheetData sheetId="921"/>
      <sheetData sheetId="922">
        <row r="38">
          <cell r="A38" t="str">
            <v xml:space="preserve">ESTIMATE FOR INSTALLATION OF ADDITIONAL 1X40MVA 132/33KV TRANSFORMER AT EXISTING EHV SUBSTATION </v>
          </cell>
        </row>
      </sheetData>
      <sheetData sheetId="923">
        <row r="38">
          <cell r="A38" t="str">
            <v xml:space="preserve">ESTIMATE FOR INSTALLATION OF ADDITIONAL 1X40MVA 132/33KV TRANSFORMER AT EXISTING EHV SUBSTATION </v>
          </cell>
        </row>
      </sheetData>
      <sheetData sheetId="924"/>
      <sheetData sheetId="925"/>
      <sheetData sheetId="926"/>
      <sheetData sheetId="927"/>
      <sheetData sheetId="928"/>
      <sheetData sheetId="929"/>
      <sheetData sheetId="930"/>
      <sheetData sheetId="931"/>
      <sheetData sheetId="932"/>
      <sheetData sheetId="933"/>
      <sheetData sheetId="934">
        <row r="38">
          <cell r="A38">
            <v>0</v>
          </cell>
        </row>
      </sheetData>
      <sheetData sheetId="935">
        <row r="38">
          <cell r="A38" t="str">
            <v xml:space="preserve">ESTIMATE FOR INSTALLATION OF ADDITIONAL 1X40MVA 132/33KV TRANSFORMER AT EXISTING EHV SUBSTATION </v>
          </cell>
        </row>
      </sheetData>
      <sheetData sheetId="936">
        <row r="38">
          <cell r="A38" t="str">
            <v xml:space="preserve">ESTIMATE FOR INSTALLATION OF ADDITIONAL 1X40MVA 132/33KV TRANSFORMER AT EXISTING EHV SUBSTATION </v>
          </cell>
        </row>
      </sheetData>
      <sheetData sheetId="937">
        <row r="38">
          <cell r="A38" t="str">
            <v xml:space="preserve">ESTIMATE FOR INSTALLATION OF ADDITIONAL 1X40MVA 132/33KV TRANSFORMER AT EXISTING EHV SUBSTATION </v>
          </cell>
        </row>
      </sheetData>
      <sheetData sheetId="938">
        <row r="38">
          <cell r="A38" t="str">
            <v xml:space="preserve">ESTIMATE FOR INSTALLATION OF ADDITIONAL 1X40MVA 132/33KV TRANSFORMER AT EXISTING EHV SUBSTATION </v>
          </cell>
        </row>
      </sheetData>
      <sheetData sheetId="939">
        <row r="38">
          <cell r="A38" t="str">
            <v xml:space="preserve">ESTIMATE FOR INSTALLATION OF ADDITIONAL 1X40MVA 132/33KV TRANSFORMER AT EXISTING EHV SUBSTATION </v>
          </cell>
        </row>
      </sheetData>
      <sheetData sheetId="940">
        <row r="38">
          <cell r="A38" t="str">
            <v xml:space="preserve">ESTIMATE FOR INSTALLATION OF ADDITIONAL 1X40MVA 132/33KV TRANSFORMER AT EXISTING EHV SUBSTATION </v>
          </cell>
        </row>
      </sheetData>
      <sheetData sheetId="941">
        <row r="38">
          <cell r="A38" t="str">
            <v xml:space="preserve">ESTIMATE FOR INSTALLATION OF ADDITIONAL 1X40MVA 132/33KV TRANSFORMER AT EXISTING EHV SUBSTATION </v>
          </cell>
        </row>
      </sheetData>
      <sheetData sheetId="942">
        <row r="38">
          <cell r="A38" t="str">
            <v xml:space="preserve">ESTIMATE FOR INSTALLATION OF ADDITIONAL 1X40MVA 132/33KV TRANSFORMER AT EXISTING EHV SUBSTATION </v>
          </cell>
        </row>
      </sheetData>
      <sheetData sheetId="943"/>
      <sheetData sheetId="944"/>
      <sheetData sheetId="945"/>
      <sheetData sheetId="946"/>
      <sheetData sheetId="947"/>
      <sheetData sheetId="948"/>
      <sheetData sheetId="949"/>
      <sheetData sheetId="950"/>
      <sheetData sheetId="951"/>
      <sheetData sheetId="952"/>
      <sheetData sheetId="953"/>
      <sheetData sheetId="954"/>
      <sheetData sheetId="955"/>
      <sheetData sheetId="956"/>
      <sheetData sheetId="957"/>
      <sheetData sheetId="958">
        <row r="38">
          <cell r="A38" t="str">
            <v xml:space="preserve">ESTIMATE FOR INSTALLATION OF ADDITIONAL 1X40MVA 132/33KV TRANSFORMER AT EXISTING EHV SUBSTATION </v>
          </cell>
        </row>
      </sheetData>
      <sheetData sheetId="959"/>
      <sheetData sheetId="960"/>
      <sheetData sheetId="961"/>
      <sheetData sheetId="962"/>
      <sheetData sheetId="963">
        <row r="38">
          <cell r="A38" t="str">
            <v xml:space="preserve">ESTIMATE FOR INSTALLATION OF ADDITIONAL 1X40MVA 132/33KV TRANSFORMER AT EXISTING EHV SUBSTATION </v>
          </cell>
        </row>
      </sheetData>
      <sheetData sheetId="964">
        <row r="38">
          <cell r="A38" t="str">
            <v xml:space="preserve">ESTIMATE FOR INSTALLATION OF ADDITIONAL 1X40MVA 132/33KV TRANSFORMER AT EXISTING EHV SUBSTATION </v>
          </cell>
        </row>
      </sheetData>
      <sheetData sheetId="965"/>
      <sheetData sheetId="966"/>
      <sheetData sheetId="967"/>
      <sheetData sheetId="968"/>
      <sheetData sheetId="969"/>
      <sheetData sheetId="970"/>
      <sheetData sheetId="971"/>
      <sheetData sheetId="972"/>
      <sheetData sheetId="973"/>
      <sheetData sheetId="974"/>
      <sheetData sheetId="975">
        <row r="38">
          <cell r="A38">
            <v>0</v>
          </cell>
        </row>
      </sheetData>
      <sheetData sheetId="976">
        <row r="38">
          <cell r="A38" t="str">
            <v xml:space="preserve">ESTIMATE FOR INSTALLATION OF ADDITIONAL 1X40MVA 132/33KV TRANSFORMER AT EXISTING EHV SUBSTATION </v>
          </cell>
        </row>
      </sheetData>
      <sheetData sheetId="977">
        <row r="38">
          <cell r="A38" t="str">
            <v xml:space="preserve">ESTIMATE FOR INSTALLATION OF ADDITIONAL 1X40MVA 132/33KV TRANSFORMER AT EXISTING EHV SUBSTATION </v>
          </cell>
        </row>
      </sheetData>
      <sheetData sheetId="978">
        <row r="38">
          <cell r="A38" t="str">
            <v xml:space="preserve">ESTIMATE FOR INSTALLATION OF ADDITIONAL 1X40MVA 132/33KV TRANSFORMER AT EXISTING EHV SUBSTATION </v>
          </cell>
        </row>
      </sheetData>
      <sheetData sheetId="979">
        <row r="38">
          <cell r="A38" t="str">
            <v xml:space="preserve">ESTIMATE FOR INSTALLATION OF ADDITIONAL 1X40MVA 132/33KV TRANSFORMER AT EXISTING EHV SUBSTATION </v>
          </cell>
        </row>
      </sheetData>
      <sheetData sheetId="980">
        <row r="38">
          <cell r="A38" t="str">
            <v xml:space="preserve">ESTIMATE FOR INSTALLATION OF ADDITIONAL 1X40MVA 132/33KV TRANSFORMER AT EXISTING EHV SUBSTATION </v>
          </cell>
        </row>
      </sheetData>
      <sheetData sheetId="981">
        <row r="38">
          <cell r="A38" t="str">
            <v xml:space="preserve">ESTIMATE FOR INSTALLATION OF ADDITIONAL 1X40MVA 132/33KV TRANSFORMER AT EXISTING EHV SUBSTATION </v>
          </cell>
        </row>
      </sheetData>
      <sheetData sheetId="982">
        <row r="38">
          <cell r="A38" t="str">
            <v xml:space="preserve">ESTIMATE FOR INSTALLATION OF ADDITIONAL 1X40MVA 132/33KV TRANSFORMER AT EXISTING EHV SUBSTATION </v>
          </cell>
        </row>
      </sheetData>
      <sheetData sheetId="983">
        <row r="38">
          <cell r="A38" t="str">
            <v xml:space="preserve">ESTIMATE FOR INSTALLATION OF ADDITIONAL 1X40MVA 132/33KV TRANSFORMER AT EXISTING EHV SUBSTATION </v>
          </cell>
        </row>
      </sheetData>
      <sheetData sheetId="984"/>
      <sheetData sheetId="985"/>
      <sheetData sheetId="986"/>
      <sheetData sheetId="987"/>
      <sheetData sheetId="988"/>
      <sheetData sheetId="989"/>
      <sheetData sheetId="990"/>
      <sheetData sheetId="991"/>
      <sheetData sheetId="992"/>
      <sheetData sheetId="993"/>
      <sheetData sheetId="994"/>
      <sheetData sheetId="995"/>
      <sheetData sheetId="996"/>
      <sheetData sheetId="997"/>
      <sheetData sheetId="998"/>
      <sheetData sheetId="999">
        <row r="38">
          <cell r="A38" t="str">
            <v xml:space="preserve">ESTIMATE FOR INSTALLATION OF ADDITIONAL 1X40MVA 132/33KV TRANSFORMER AT EXISTING EHV SUBSTATION </v>
          </cell>
        </row>
      </sheetData>
      <sheetData sheetId="1000"/>
      <sheetData sheetId="1001"/>
      <sheetData sheetId="1002"/>
      <sheetData sheetId="1003"/>
      <sheetData sheetId="1004">
        <row r="38">
          <cell r="A38" t="str">
            <v xml:space="preserve">ESTIMATE FOR INSTALLATION OF ADDITIONAL 1X40MVA 132/33KV TRANSFORMER AT EXISTING EHV SUBSTATION </v>
          </cell>
        </row>
      </sheetData>
      <sheetData sheetId="1005">
        <row r="38">
          <cell r="A38" t="str">
            <v xml:space="preserve">ESTIMATE FOR INSTALLATION OF ADDITIONAL 1X40MVA 132/33KV TRANSFORMER AT EXISTING EHV SUBSTATION </v>
          </cell>
        </row>
      </sheetData>
      <sheetData sheetId="1006"/>
      <sheetData sheetId="1007"/>
      <sheetData sheetId="1008"/>
      <sheetData sheetId="1009"/>
      <sheetData sheetId="1010"/>
      <sheetData sheetId="1011"/>
      <sheetData sheetId="1012"/>
      <sheetData sheetId="1013"/>
      <sheetData sheetId="1014"/>
      <sheetData sheetId="1015"/>
      <sheetData sheetId="1016">
        <row r="38">
          <cell r="A38">
            <v>0</v>
          </cell>
        </row>
      </sheetData>
      <sheetData sheetId="1017">
        <row r="38">
          <cell r="A38" t="str">
            <v xml:space="preserve">ESTIMATE FOR INSTALLATION OF ADDITIONAL 1X40MVA 132/33KV TRANSFORMER AT EXISTING EHV SUBSTATION </v>
          </cell>
        </row>
      </sheetData>
      <sheetData sheetId="1018">
        <row r="38">
          <cell r="A38" t="str">
            <v xml:space="preserve">ESTIMATE FOR INSTALLATION OF ADDITIONAL 1X40MVA 132/33KV TRANSFORMER AT EXISTING EHV SUBSTATION </v>
          </cell>
        </row>
      </sheetData>
      <sheetData sheetId="1019">
        <row r="38">
          <cell r="A38" t="str">
            <v xml:space="preserve">ESTIMATE FOR INSTALLATION OF ADDITIONAL 1X40MVA 132/33KV TRANSFORMER AT EXISTING EHV SUBSTATION </v>
          </cell>
        </row>
      </sheetData>
      <sheetData sheetId="1020">
        <row r="38">
          <cell r="A38" t="str">
            <v xml:space="preserve">ESTIMATE FOR INSTALLATION OF ADDITIONAL 1X40MVA 132/33KV TRANSFORMER AT EXISTING EHV SUBSTATION </v>
          </cell>
        </row>
      </sheetData>
      <sheetData sheetId="1021">
        <row r="38">
          <cell r="A38" t="str">
            <v xml:space="preserve">ESTIMATE FOR INSTALLATION OF ADDITIONAL 1X40MVA 132/33KV TRANSFORMER AT EXISTING EHV SUBSTATION </v>
          </cell>
        </row>
      </sheetData>
      <sheetData sheetId="1022">
        <row r="38">
          <cell r="A38" t="str">
            <v xml:space="preserve">ESTIMATE FOR INSTALLATION OF ADDITIONAL 1X40MVA 132/33KV TRANSFORMER AT EXISTING EHV SUBSTATION </v>
          </cell>
        </row>
      </sheetData>
      <sheetData sheetId="1023">
        <row r="38">
          <cell r="A38" t="str">
            <v xml:space="preserve">ESTIMATE FOR INSTALLATION OF ADDITIONAL 1X40MVA 132/33KV TRANSFORMER AT EXISTING EHV SUBSTATION </v>
          </cell>
        </row>
      </sheetData>
      <sheetData sheetId="1024">
        <row r="38">
          <cell r="A38" t="str">
            <v xml:space="preserve">ESTIMATE FOR INSTALLATION OF ADDITIONAL 1X40MVA 132/33KV TRANSFORMER AT EXISTING EHV SUBSTATION </v>
          </cell>
        </row>
      </sheetData>
      <sheetData sheetId="1025"/>
      <sheetData sheetId="1026"/>
      <sheetData sheetId="1027"/>
      <sheetData sheetId="1028"/>
      <sheetData sheetId="1029"/>
      <sheetData sheetId="1030"/>
      <sheetData sheetId="1031"/>
      <sheetData sheetId="1032"/>
      <sheetData sheetId="1033"/>
      <sheetData sheetId="1034"/>
      <sheetData sheetId="1035"/>
      <sheetData sheetId="1036"/>
      <sheetData sheetId="1037"/>
      <sheetData sheetId="1038"/>
      <sheetData sheetId="1039"/>
      <sheetData sheetId="1040">
        <row r="38">
          <cell r="A38" t="str">
            <v xml:space="preserve">ESTIMATE FOR INSTALLATION OF ADDITIONAL 1X40MVA 132/33KV TRANSFORMER AT EXISTING EHV SUBSTATION </v>
          </cell>
        </row>
      </sheetData>
      <sheetData sheetId="1041" refreshError="1"/>
      <sheetData sheetId="1042" refreshError="1"/>
      <sheetData sheetId="1043" refreshError="1"/>
      <sheetData sheetId="1044" refreshError="1"/>
      <sheetData sheetId="1045" refreshError="1"/>
      <sheetData sheetId="1046" refreshError="1"/>
      <sheetData sheetId="1047" refreshError="1"/>
      <sheetData sheetId="1048" refreshError="1"/>
      <sheetData sheetId="1049" refreshError="1"/>
      <sheetData sheetId="1050" refreshError="1"/>
      <sheetData sheetId="1051" refreshError="1"/>
      <sheetData sheetId="1052" refreshError="1"/>
      <sheetData sheetId="1053" refreshError="1"/>
      <sheetData sheetId="1054" refreshError="1"/>
      <sheetData sheetId="1055" refreshError="1"/>
      <sheetData sheetId="1056"/>
      <sheetData sheetId="1057" refreshError="1"/>
      <sheetData sheetId="1058" refreshError="1"/>
      <sheetData sheetId="1059" refreshError="1"/>
      <sheetData sheetId="1060" refreshError="1"/>
      <sheetData sheetId="1061" refreshError="1"/>
      <sheetData sheetId="1062" refreshError="1"/>
      <sheetData sheetId="1063" refreshError="1"/>
      <sheetData sheetId="1064"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orecast Sheet"/>
      <sheetName val="Front Cover with Image"/>
      <sheetName val="Index"/>
      <sheetName val="Sales Forecast"/>
      <sheetName val="Forecast-Consumer Base"/>
      <sheetName val="Forecast-Connected Load"/>
      <sheetName val="Forecast-Units Sold "/>
      <sheetName val="Discom Level Data"/>
      <sheetName val="summarize"/>
      <sheetName val="LV-1 Data"/>
      <sheetName val="LV-1 Calc"/>
      <sheetName val="PotentialCust - LV1"/>
      <sheetName val="RGGVY Data"/>
      <sheetName val="LV-1 Summary"/>
      <sheetName val="LV-2 Data"/>
      <sheetName val="LV-2 Calc"/>
      <sheetName val="LV-2 Summary"/>
      <sheetName val="PotentialCust - LV2"/>
      <sheetName val="LV-3 Data"/>
      <sheetName val="Split for PWW-STL"/>
      <sheetName val="LV-3 Calc"/>
      <sheetName val="LV-3 Summary"/>
      <sheetName val="LV-4 Data"/>
      <sheetName val="LV-4 Calc"/>
      <sheetName val="LV-4 Summary"/>
      <sheetName val="LV-5.1 Data Alternate"/>
      <sheetName val="LV-5.1 Data"/>
      <sheetName val="Input Sheet"/>
      <sheetName val="LV-5.1 Calc alt"/>
      <sheetName val="LV-5.1 alt Summary"/>
      <sheetName val="LV-5.1 Calc"/>
      <sheetName val="LV-5.1 Summary"/>
      <sheetName val="LV-5.2 Data"/>
      <sheetName val="LV-5.2 Calc"/>
      <sheetName val="LV-5.2 Summary"/>
      <sheetName val="HV-1 Data"/>
      <sheetName val="HV-1 Calc"/>
      <sheetName val="HV-1 Summary"/>
      <sheetName val="HV-2 Data"/>
      <sheetName val="HV-2 Calc"/>
      <sheetName val="HV-2 Summary"/>
      <sheetName val="HV-3 Data"/>
      <sheetName val="HV-3 Calc"/>
      <sheetName val="HV-3 Summary"/>
      <sheetName val="HV-4 Data"/>
      <sheetName val="HV-4 Calc"/>
      <sheetName val="HV-4 Summary"/>
      <sheetName val="HV-5.1 Data"/>
      <sheetName val="HV-5.1 Calc"/>
      <sheetName val="HV-5.1 Summary"/>
      <sheetName val="HV-5.2 Calc"/>
      <sheetName val="HV-5.2 Data"/>
      <sheetName val="HV-5.2 Summary"/>
      <sheetName val="HV-6 Data"/>
      <sheetName val="HV-6 Calc"/>
      <sheetName val="HV-6 Summary"/>
      <sheetName val="HV-7 Data"/>
      <sheetName val="HV-7 Calc"/>
      <sheetName val="HV-7 Summary"/>
      <sheetName val="Annexure"/>
      <sheetName val="Census"/>
      <sheetName val="Census Dat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row r="19">
          <cell r="G19">
            <v>2</v>
          </cell>
        </row>
      </sheetData>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3-04|71"/>
      <sheetName val="03-04|72"/>
      <sheetName val="03-04|74"/>
      <sheetName val="03-04|75"/>
      <sheetName val="03-04|76"/>
      <sheetName val="03-04|77"/>
      <sheetName val="03-04|79"/>
      <sheetName val="03-04|83"/>
      <sheetName val="03-04|Master"/>
      <sheetName val="04REL"/>
      <sheetName val="A 3.7"/>
      <sheetName val="CE"/>
      <sheetName val="Metro consind updation sheet"/>
      <sheetName val="Dom"/>
      <sheetName val="201-04REL-Final"/>
      <sheetName val="A_3_7"/>
      <sheetName val="BD-Cons-FY 2017-18"/>
      <sheetName val="Cons- FY 2018-19"/>
      <sheetName val="DVVNL"/>
      <sheetName val="MVVNL"/>
      <sheetName val="PVVNL"/>
      <sheetName val="PuVVNL"/>
      <sheetName val="KESCo"/>
      <sheetName val="Cons-Existing-re comp"/>
      <sheetName val="Re-computation of sales-19- (2)"/>
      <sheetName val="Sheet4"/>
      <sheetName val="LMV-10 working"/>
      <sheetName val="FY 2017-18 Revenue"/>
      <sheetName val="Discom wise Reveneue FY 2017-18"/>
      <sheetName val="DVVNL_Prop"/>
      <sheetName val="MVVNL_Prop"/>
      <sheetName val="PVVNL_prop"/>
      <sheetName val="PuVVNL_Prop"/>
      <sheetName val="KESCo_Prop"/>
      <sheetName val="Re-computation of sales-19-20"/>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elect"/>
      <sheetName val="Basis"/>
      <sheetName val="Division"/>
      <sheetName val="Div_Pk"/>
      <sheetName val="Grp"/>
      <sheetName val="Grp_Pk"/>
      <sheetName val="F_Sum"/>
      <sheetName val="Indiv"/>
      <sheetName val="B_Sum"/>
      <sheetName val="B_Adj"/>
      <sheetName val="B_Dat"/>
      <sheetName val="Utility"/>
      <sheetName val="Admin"/>
      <sheetName val="Sens"/>
      <sheetName val="Peaks"/>
      <sheetName val="Graphs"/>
      <sheetName val="Trf"/>
      <sheetName val="T4"/>
      <sheetName val="T5"/>
      <sheetName val="T5b"/>
    </sheetNames>
    <sheetDataSet>
      <sheetData sheetId="0" refreshError="1">
        <row r="44">
          <cell r="J44" t="str">
            <v>2003-2004</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ales FY 05"/>
      <sheetName val="Sales FY 06"/>
      <sheetName val="Sales FY 07"/>
      <sheetName val="LMV 9 &amp; 10"/>
      <sheetName val="Sales FY 05 N"/>
      <sheetName val="Sales FY 06 N"/>
      <sheetName val="Sales FY 07 N"/>
      <sheetName val="Sales FY 08 N"/>
      <sheetName val="Sales FY 08"/>
      <sheetName val="Sales FY 09 N"/>
      <sheetName val="Sales FY 10"/>
      <sheetName val="Sales FY 09"/>
      <sheetName val="Sales Summ N"/>
      <sheetName val="Sales Summ"/>
      <sheetName val="RevN"/>
      <sheetName val="Sales FY 10 A"/>
      <sheetName val="Sales FY 11"/>
      <sheetName val="Sales FY 12"/>
      <sheetName val="Advt &amp; HV1"/>
      <sheetName val="Sales Summary"/>
      <sheetName val="Rev Summary"/>
      <sheetName val="Tariff - LT"/>
      <sheetName val="Rev Summ N"/>
      <sheetName val="Energy Balance"/>
      <sheetName val="Cross subsidy"/>
      <sheetName val="Crosschecks"/>
      <sheetName val="Final"/>
      <sheetName val="Tariff - HT"/>
      <sheetName val="Rev"/>
      <sheetName val="Rev Summ"/>
      <sheetName val="Energy Balance (2)"/>
      <sheetName val="Tariff - HT VD"/>
      <sheetName val="Tariff - HT (Op)"/>
      <sheetName val="Tariff - LT (op)"/>
      <sheetName val="Tariff - LT (2)"/>
      <sheetName val="Tariff - LT VD"/>
      <sheetName val="LMV 1"/>
      <sheetName val="LMV 2"/>
      <sheetName val="LMV 3"/>
      <sheetName val="LMV 4"/>
      <sheetName val="LMV 5"/>
      <sheetName val="LMV 6"/>
      <sheetName val="LMV 7"/>
      <sheetName val="LMV 8"/>
      <sheetName val="LMV 9"/>
      <sheetName val="LMV 10"/>
      <sheetName val="HV 2"/>
      <sheetName val="HV 3"/>
      <sheetName val="HV 4"/>
      <sheetName val="Revenue 1"/>
      <sheetName val="Sheet1"/>
    </sheetNames>
    <sheetDataSet>
      <sheetData sheetId="0"/>
      <sheetData sheetId="1"/>
      <sheetData sheetId="2"/>
      <sheetData sheetId="3"/>
      <sheetData sheetId="4">
        <row r="10">
          <cell r="K10">
            <v>10555.409515539952</v>
          </cell>
        </row>
      </sheetData>
      <sheetData sheetId="5">
        <row r="10">
          <cell r="K10">
            <v>11406.105960721663</v>
          </cell>
        </row>
      </sheetData>
      <sheetData sheetId="6">
        <row r="10">
          <cell r="K10">
            <v>12952.302005296295</v>
          </cell>
        </row>
      </sheetData>
      <sheetData sheetId="7">
        <row r="9">
          <cell r="K9">
            <v>7145.4485488507471</v>
          </cell>
        </row>
      </sheetData>
      <sheetData sheetId="8"/>
      <sheetData sheetId="9">
        <row r="9">
          <cell r="K9">
            <v>7756.9670000000006</v>
          </cell>
        </row>
      </sheetData>
      <sheetData sheetId="10">
        <row r="9">
          <cell r="K9">
            <v>8161.5508285804899</v>
          </cell>
        </row>
      </sheetData>
      <sheetData sheetId="11"/>
      <sheetData sheetId="12">
        <row r="15">
          <cell r="M15">
            <v>15849.714053342934</v>
          </cell>
        </row>
      </sheetData>
      <sheetData sheetId="13">
        <row r="148">
          <cell r="E148">
            <v>367.95561384308559</v>
          </cell>
        </row>
      </sheetData>
      <sheetData sheetId="14"/>
      <sheetData sheetId="15"/>
      <sheetData sheetId="16"/>
      <sheetData sheetId="17"/>
      <sheetData sheetId="18">
        <row r="20">
          <cell r="D20">
            <v>9.9979999999999993</v>
          </cell>
        </row>
      </sheetData>
      <sheetData sheetId="19">
        <row r="11">
          <cell r="R11">
            <v>4366.8385200000002</v>
          </cell>
        </row>
      </sheetData>
      <sheetData sheetId="20">
        <row r="1">
          <cell r="T1">
            <v>1.3410219999999999</v>
          </cell>
        </row>
      </sheetData>
      <sheetData sheetId="21">
        <row r="2">
          <cell r="P2">
            <v>0</v>
          </cell>
        </row>
      </sheetData>
      <sheetData sheetId="22"/>
      <sheetData sheetId="23"/>
      <sheetData sheetId="24">
        <row r="7">
          <cell r="C7">
            <v>4.1702170433644428</v>
          </cell>
        </row>
      </sheetData>
      <sheetData sheetId="25"/>
      <sheetData sheetId="26">
        <row r="12">
          <cell r="H12">
            <v>125</v>
          </cell>
        </row>
      </sheetData>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cc_res"/>
      <sheetName val="Operations"/>
      <sheetName val="Financials"/>
      <sheetName val="DGR ENTER READING"/>
    </sheetNames>
    <sheetDataSet>
      <sheetData sheetId="0"/>
      <sheetData sheetId="1" refreshError="1"/>
      <sheetData sheetId="2" refreshError="1"/>
      <sheetData sheetId="3"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pital Servicing Model"/>
      <sheetName val="Index"/>
      <sheetName val="Input Sheet"/>
      <sheetName val="Balance Sheet"/>
      <sheetName val="P&amp;L Account"/>
      <sheetName val="Cash Flow Statement"/>
      <sheetName val="Share Cap&amp;Reser."/>
      <sheetName val="GFA"/>
      <sheetName val="Current Asset"/>
      <sheetName val="Current Liability"/>
      <sheetName val="Capitalization"/>
      <sheetName val="Dep2"/>
      <sheetName val="CWIP"/>
      <sheetName val="Investments"/>
      <sheetName val="Interest &amp; Finance Charges"/>
      <sheetName val="Revenue"/>
      <sheetName val="Other Income"/>
      <sheetName val="Loans&amp;Adv"/>
      <sheetName val="Other Invest"/>
      <sheetName val="Adm Exp"/>
      <sheetName val="PP"/>
      <sheetName val="R&amp;M Expense"/>
      <sheetName val="Emp Cost"/>
      <sheetName val="Rough"/>
      <sheetName val="Working Cap1"/>
      <sheetName val="Depreciation Sch"/>
      <sheetName val="Du-Pont"/>
      <sheetName val="Economic Value Added"/>
      <sheetName val="Depreciation_IT"/>
      <sheetName val="Financial Analysis"/>
      <sheetName val="Tax Comp"/>
      <sheetName val="Avg CS"/>
      <sheetName val="Actuary Data"/>
    </sheetNames>
    <sheetDataSet>
      <sheetData sheetId="0"/>
      <sheetData sheetId="1"/>
      <sheetData sheetId="2" refreshError="1">
        <row r="4">
          <cell r="C4">
            <v>6.1400000000000003E-2</v>
          </cell>
        </row>
        <row r="211">
          <cell r="D211">
            <v>0.2</v>
          </cell>
          <cell r="E211">
            <v>0.6</v>
          </cell>
          <cell r="F211">
            <v>0.2</v>
          </cell>
        </row>
        <row r="213">
          <cell r="D213">
            <v>0.2</v>
          </cell>
          <cell r="E213">
            <v>0.4</v>
          </cell>
          <cell r="F213">
            <v>0.4</v>
          </cell>
        </row>
      </sheetData>
      <sheetData sheetId="3"/>
      <sheetData sheetId="4" refreshError="1"/>
      <sheetData sheetId="5"/>
      <sheetData sheetId="6"/>
      <sheetData sheetId="7"/>
      <sheetData sheetId="8"/>
      <sheetData sheetId="9"/>
      <sheetData sheetId="10"/>
      <sheetData sheetId="11"/>
      <sheetData sheetId="12" refreshError="1"/>
      <sheetData sheetId="13" refreshError="1"/>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X.SUMM PS"/>
      <sheetName val="EX. SUMM GEN"/>
      <sheetName val="Maintenance "/>
      <sheetName val="CENTRAL SECTOR"/>
      <sheetName val="SCH,ACT"/>
      <sheetName val="GP Ther"/>
      <sheetName val="GP Hyd"/>
      <sheetName val="Fuel Cons."/>
      <sheetName val="Unitwise TPI"/>
      <sheetName val="Stnwise TPI"/>
      <sheetName val="Monthwise TPI"/>
      <sheetName val="PLF aprsep"/>
      <sheetName val="PLF OctMar"/>
      <sheetName val="Monthwise Sp.oil Cons."/>
      <sheetName val="Oil Cons. Account"/>
      <sheetName val="CA"/>
      <sheetName val="TIME DURATION CAUSE ANALYSIS"/>
      <sheetName val="Ploss"/>
      <sheetName val="MCRH"/>
      <sheetName val="R.Hrs. Since Comm"/>
      <sheetName val="LEVEL"/>
      <sheetName val="EB"/>
      <sheetName val="MORNING,EVENING PEAK"/>
      <sheetName val="COMP,UNRESTRICTED DEMAND"/>
      <sheetName val="CSG 01-02"/>
      <sheetName val="CSD"/>
      <sheetName val="SUPPLY HRS"/>
      <sheetName val="MiniMicro"/>
      <sheetName val="MPSEB90-01MONTHLY GENPLF"/>
      <sheetName val="400KV LOD"/>
      <sheetName val="220KV"/>
      <sheetName val="Energy Audit At PS"/>
      <sheetName val="All India PLF 1991-92 onwards"/>
      <sheetName val="R_Hrs_ Since Comm"/>
      <sheetName val="STN WISE EMR"/>
      <sheetName val="BREAKUP OF OI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S.GENERATION"/>
      <sheetName val="DR"/>
      <sheetName val="DRAWAL"/>
      <sheetName val="INTER-REGIONAL ENERGY EXHANGE"/>
      <sheetName val="GOA"/>
      <sheetName val="POP9900"/>
      <sheetName val="Sheet2"/>
      <sheetName val="C_S_GENERATION"/>
      <sheetName val=""/>
      <sheetName val="Discom Details"/>
      <sheetName val="Stationwise Thermal &amp; Hydel Gen"/>
      <sheetName val="Executive Summary -Thermal"/>
      <sheetName val="TWELVE"/>
      <sheetName val="R.Hrs. Since Comm"/>
      <sheetName val="220 11  BS "/>
      <sheetName val="BTB"/>
      <sheetName val="cf"/>
      <sheetName val="orders"/>
      <sheetName val="Dom"/>
      <sheetName val="Addl.40"/>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Input_Gen"/>
      <sheetName val="Input_Cap Allo"/>
      <sheetName val="Input_New Cap"/>
      <sheetName val="Input_New"/>
      <sheetName val="Input_St Details"/>
      <sheetName val="F1_12_C"/>
      <sheetName val="F1 12-13"/>
      <sheetName val="Input_Extn Loss"/>
      <sheetName val="Losses"/>
      <sheetName val="PP Output"/>
      <sheetName val="MPTransco"/>
      <sheetName val="ISP"/>
      <sheetName val="Line Losses"/>
      <sheetName val="Sheet1"/>
      <sheetName val="Avail_Ex Bus"/>
      <sheetName val="F1a 11-12"/>
      <sheetName val="F1a 12-13"/>
      <sheetName val="State Peri Rank"/>
      <sheetName val="MPTradeco"/>
      <sheetName val="Ctrl_cost"/>
      <sheetName val="F1e"/>
      <sheetName val="F1 05-06"/>
      <sheetName val="F1 06-07"/>
      <sheetName val="F1 07-08"/>
      <sheetName val="F1 08-09"/>
      <sheetName val="F1 09-10"/>
      <sheetName val="F1a 05-06"/>
      <sheetName val="F1a 06-07"/>
      <sheetName val="F1a 07-08"/>
      <sheetName val="F1a 08-09"/>
      <sheetName val="F1a 09-10"/>
      <sheetName val="F1a 10-11"/>
      <sheetName val="East"/>
      <sheetName val="F1a 10-11-E"/>
      <sheetName val="F1_11_E"/>
      <sheetName val="F1a 10-11-C"/>
      <sheetName val="F1_11_C"/>
      <sheetName val="F1a 10-11-W"/>
      <sheetName val="F1_11_W"/>
      <sheetName val="F1a 11-12-E"/>
      <sheetName val="F1_12_E"/>
      <sheetName val="F1a 12-13-E"/>
      <sheetName val="West"/>
      <sheetName val="Central"/>
      <sheetName val="F1a 12-13-C"/>
      <sheetName val="F1a 11-12-C"/>
      <sheetName val="F1a 11-12-W"/>
      <sheetName val="F1_12_W"/>
      <sheetName val="F1_13_E"/>
      <sheetName val="F1_13_C"/>
      <sheetName val="F1a 12-13-W"/>
      <sheetName val="F1_13_W"/>
      <sheetName val="EBal"/>
      <sheetName val="PGCIL"/>
      <sheetName val="F1b_E"/>
      <sheetName val="F1c_E"/>
      <sheetName val="F1c_C"/>
      <sheetName val="F1c_W"/>
      <sheetName val="F1d"/>
      <sheetName val="R1(i)_E"/>
      <sheetName val="R1(i)_C"/>
      <sheetName val="R1(i)_W"/>
    </sheetNames>
    <sheetDataSet>
      <sheetData sheetId="0" refreshError="1"/>
      <sheetData sheetId="1">
        <row r="2">
          <cell r="A2">
            <v>2</v>
          </cell>
        </row>
      </sheetData>
      <sheetData sheetId="2"/>
      <sheetData sheetId="3" refreshError="1"/>
      <sheetData sheetId="4" refreshError="1"/>
      <sheetData sheetId="5"/>
      <sheetData sheetId="6" refreshError="1"/>
      <sheetData sheetId="7" refreshError="1"/>
      <sheetData sheetId="8" refreshError="1"/>
      <sheetData sheetId="9" refreshError="1"/>
      <sheetData sheetId="10"/>
      <sheetData sheetId="11"/>
      <sheetData sheetId="12" refreshError="1"/>
      <sheetData sheetId="13" refreshError="1"/>
      <sheetData sheetId="14" refreshError="1"/>
      <sheetData sheetId="15"/>
      <sheetData sheetId="16" refreshError="1"/>
      <sheetData sheetId="17" refreshError="1"/>
      <sheetData sheetId="18" refreshError="1"/>
      <sheetData sheetId="19"/>
      <sheetData sheetId="20"/>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sheetData sheetId="44"/>
      <sheetData sheetId="45" refreshError="1"/>
      <sheetData sheetId="46" refreshError="1"/>
      <sheetData sheetId="47"/>
      <sheetData sheetId="48" refreshError="1"/>
      <sheetData sheetId="49" refreshError="1"/>
      <sheetData sheetId="50" refreshError="1"/>
      <sheetData sheetId="51"/>
      <sheetData sheetId="52" refreshError="1"/>
      <sheetData sheetId="53"/>
      <sheetData sheetId="54"/>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OSCurve-Total"/>
      <sheetName val="RLG"/>
      <sheetName val="BND"/>
      <sheetName val="CD"/>
      <sheetName val="SC-RH"/>
      <sheetName val="SC-RK"/>
      <sheetName val="BSN"/>
      <sheetName val="HUD"/>
      <sheetName val="JP"/>
      <sheetName val="JPexclRL"/>
      <sheetName val="JP-RL"/>
      <sheetName val="RMS"/>
      <sheetName val="MDM-TOTAL"/>
      <sheetName val="MDM-RF "/>
      <sheetName val="MDM-RW"/>
      <sheetName val="PBMR"/>
      <sheetName val="BSD"/>
      <sheetName val="ROSData"/>
      <sheetName val="Input"/>
      <sheetName val="PE charts 2007"/>
      <sheetName val="EV EBITDA"/>
      <sheetName val="Inc-Yr Summary"/>
      <sheetName val="Balance"/>
      <sheetName val="Addl.40"/>
      <sheetName val="Aladdin Macro1"/>
      <sheetName val="EVA1"/>
      <sheetName val="Sheet1"/>
      <sheetName val="Debt"/>
      <sheetName val="New Microsoft Excel Worksheet"/>
      <sheetName val="bajaj_copeland"/>
      <sheetName val="Book2"/>
      <sheetName val="#REF"/>
      <sheetName val="Macro1"/>
      <sheetName val="monthly"/>
      <sheetName val="Customers"/>
      <sheetName val="Financials"/>
      <sheetName val="Mico"/>
      <sheetName val="PostOrdStat"/>
      <sheetName val="C.S.GENERATIO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hysical Data"/>
      <sheetName val="Revenue"/>
      <sheetName val="Assumptions"/>
      <sheetName val="Tariff Structure"/>
      <sheetName val="Tables"/>
    </sheetNames>
    <sheetDataSet>
      <sheetData sheetId="0">
        <row r="2">
          <cell r="F2">
            <v>5</v>
          </cell>
          <cell r="G2">
            <v>6</v>
          </cell>
          <cell r="H2">
            <v>7</v>
          </cell>
          <cell r="I2">
            <v>8</v>
          </cell>
          <cell r="J2">
            <v>9</v>
          </cell>
          <cell r="K2">
            <v>10</v>
          </cell>
        </row>
      </sheetData>
      <sheetData sheetId="1" refreshError="1"/>
      <sheetData sheetId="2" refreshError="1"/>
      <sheetData sheetId="3" refreshError="1"/>
      <sheetData sheetId="4" refreshError="1"/>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adme"/>
      <sheetName val="Sales_Summary"/>
      <sheetName val="Rev_Summary"/>
      <sheetName val="Tariff - LT_b4 tweak"/>
      <sheetName val="Tariff - HT_b4 tweak"/>
      <sheetName val="Tariff - LT"/>
      <sheetName val="Tariff - HT"/>
      <sheetName val="Assumptions"/>
      <sheetName val="Wrtup"/>
      <sheetName val="Rev Summary_FB"/>
      <sheetName val="Sales Summary_FB"/>
      <sheetName val="Rev-Ex"/>
      <sheetName val="Rev-Pro"/>
      <sheetName val="Sales FY 09"/>
      <sheetName val="Sales FY 10"/>
      <sheetName val="Sales FY 11"/>
      <sheetName val="En Bal"/>
      <sheetName val="PPT"/>
      <sheetName val="Sales FY 12"/>
      <sheetName val="Sales FY 13 9M"/>
      <sheetName val="Sales FY 13"/>
      <sheetName val="Sales FY 14"/>
      <sheetName val="Sales FY 10A_FB"/>
      <sheetName val="Sales FY 11_FB"/>
      <sheetName val="Sales FY 12_FB"/>
      <sheetName val="Final"/>
      <sheetName val="Rev Summ N"/>
      <sheetName val="Rev Summary (2)"/>
      <sheetName val="Rev Summ N (2)"/>
      <sheetName val="Asumptions"/>
      <sheetName val="Cross Subsidy"/>
      <sheetName val="Cross Subsidy (2)"/>
    </sheetNames>
    <sheetDataSet>
      <sheetData sheetId="0"/>
      <sheetData sheetId="1">
        <row r="2">
          <cell r="I2">
            <v>8</v>
          </cell>
          <cell r="S2">
            <v>18</v>
          </cell>
          <cell r="AC2">
            <v>28</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riff"/>
      <sheetName val="PRSN"/>
      <sheetName val="Impact"/>
      <sheetName val="Results"/>
      <sheetName val="ARR"/>
      <sheetName val="REV"/>
      <sheetName val="Billing-PY"/>
      <sheetName val="Billing-C&amp;E Y"/>
      <sheetName val="Customers-All"/>
      <sheetName val="Customers-CP"/>
      <sheetName val="Customers-EP"/>
      <sheetName val="Customers-NP"/>
      <sheetName val="Customers-SP"/>
      <sheetName val="ERC-CY"/>
      <sheetName val="ERC-EY"/>
      <sheetName val="ERP-EY"/>
      <sheetName val="Forecast-CY"/>
      <sheetName val="Forecast-EY"/>
      <sheetName val="MC-CP"/>
      <sheetName val="MC-EP"/>
      <sheetName val="MC-NP"/>
      <sheetName val="MC-SP"/>
      <sheetName val="RevenueIncrease"/>
      <sheetName val="CostRecovery"/>
      <sheetName val="Subsidy"/>
      <sheetName val="Assumptions"/>
      <sheetName val="General"/>
      <sheetName val="RESCOs"/>
      <sheetName val="Table-I"/>
      <sheetName val="Tables-II"/>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refreshError="1">
        <row r="3">
          <cell r="A3">
            <v>100</v>
          </cell>
        </row>
        <row r="4">
          <cell r="A4">
            <v>1000</v>
          </cell>
        </row>
        <row r="6">
          <cell r="A6">
            <v>1000000</v>
          </cell>
        </row>
        <row r="7">
          <cell r="A7">
            <v>10000000</v>
          </cell>
        </row>
      </sheetData>
      <sheetData sheetId="27"/>
      <sheetData sheetId="28"/>
      <sheetData sheetId="29"/>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censee Information"/>
      <sheetName val="1.1"/>
      <sheetName val="1.1a-P"/>
      <sheetName val="1.1a-C"/>
      <sheetName val="1.1a-E"/>
      <sheetName val="1.1b-P"/>
      <sheetName val="1.1b-C"/>
      <sheetName val="1.1b-E"/>
      <sheetName val="1.1c-P"/>
      <sheetName val="1.1c-C"/>
      <sheetName val="1.1c-E"/>
      <sheetName val="1.1d-P"/>
      <sheetName val="1.1d-C"/>
      <sheetName val="1.1d-E"/>
      <sheetName val="1.1d-1"/>
      <sheetName val="1.1e"/>
      <sheetName val="1.1e1-P"/>
      <sheetName val="1.1e1-C"/>
      <sheetName val="1.1e1-E"/>
      <sheetName val="1.1e2"/>
      <sheetName val="1.1e3-P"/>
      <sheetName val="1.1e3-C"/>
      <sheetName val="1.1e3-E"/>
      <sheetName val="1.1f-P"/>
      <sheetName val="1.1f-C"/>
      <sheetName val="1.1f-E"/>
      <sheetName val="1.1f-1"/>
      <sheetName val="1.1g-P"/>
      <sheetName val="1.1g-C"/>
      <sheetName val="1.1g-E"/>
      <sheetName val="1.2a"/>
      <sheetName val="1.2b"/>
      <sheetName val="1.3"/>
      <sheetName val="1.3a"/>
      <sheetName val="1.3b-P"/>
      <sheetName val="1.3b-C"/>
      <sheetName val="1.3b-CA"/>
      <sheetName val="1.3b-CE"/>
      <sheetName val="1.3b-E"/>
      <sheetName val="1.3b1"/>
      <sheetName val="1.3c1"/>
      <sheetName val="1.3c-1"/>
      <sheetName val="1.3d"/>
      <sheetName val="1.3e"/>
      <sheetName val="1.3f"/>
      <sheetName val="1.3g-P"/>
      <sheetName val="1.3g-CA"/>
      <sheetName val="1.3g-CE"/>
      <sheetName val="1.3g-C"/>
      <sheetName val="1.3g-E"/>
      <sheetName val="1.4"/>
      <sheetName val="1.5"/>
      <sheetName val="1.6"/>
      <sheetName val="2.1"/>
      <sheetName val="2.1a-P"/>
      <sheetName val="2.1a-CA"/>
      <sheetName val="2.1a-CE"/>
      <sheetName val="2.1a-C"/>
      <sheetName val="2.1a-E"/>
      <sheetName val="2.1a-1"/>
      <sheetName val="2.1a-2"/>
      <sheetName val="2.1 b"/>
      <sheetName val="3.2"/>
      <sheetName val="3.2a-P"/>
      <sheetName val="3.2a-CA"/>
      <sheetName val="3.2a-CE"/>
      <sheetName val="3.2a-E"/>
      <sheetName val="3.2b-P"/>
      <sheetName val="3.2b-CA"/>
      <sheetName val="3.2b-CE"/>
      <sheetName val="3.2b-E"/>
      <sheetName val="3.2c-P"/>
      <sheetName val="3.2c-CA"/>
      <sheetName val="3.2c-CE"/>
      <sheetName val="3.2c-E"/>
      <sheetName val="3.2d-P"/>
      <sheetName val="3.2d-CA"/>
      <sheetName val="3.2d-CE"/>
      <sheetName val="3.2d-E"/>
      <sheetName val="3.2e"/>
      <sheetName val="4.1"/>
      <sheetName val="4.1 A"/>
      <sheetName val="4.1 A -1"/>
      <sheetName val="4.1 A -2"/>
      <sheetName val="4.1 B"/>
      <sheetName val="4.2"/>
      <sheetName val="4.3"/>
      <sheetName val="4.4"/>
      <sheetName val="4.5"/>
      <sheetName val="4.6"/>
      <sheetName val="4.7"/>
      <sheetName val="4.8"/>
      <sheetName val="4.9"/>
      <sheetName val="5.1-P"/>
      <sheetName val="5.1-C"/>
      <sheetName val="5.2"/>
      <sheetName val="5.3-P"/>
      <sheetName val="5.3-C"/>
      <sheetName val="5.7-P"/>
      <sheetName val="5.7-C"/>
      <sheetName val="5.8"/>
      <sheetName val="5.10"/>
      <sheetName val="5.11"/>
      <sheetName val="5.12"/>
      <sheetName val="5.13"/>
      <sheetName val="5.14"/>
      <sheetName val="reports_Data"/>
      <sheetName val="Forms_Year"/>
      <sheetName val="Validation Sheet"/>
      <sheetName val="RowADDAdmin"/>
    </sheetNames>
    <sheetDataSet>
      <sheetData sheetId="0" refreshError="1">
        <row r="30">
          <cell r="F30" t="str">
            <v>Previous Period 2004-05</v>
          </cell>
          <cell r="G30" t="str">
            <v>Current Period 2005-06</v>
          </cell>
        </row>
        <row r="33">
          <cell r="F33" t="str">
            <v>Licensee : BYPL</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iscom Details"/>
      <sheetName val="Sheet1"/>
      <sheetName val="Sheet2"/>
      <sheetName val="Sheet3"/>
    </sheetNames>
    <sheetDataSet>
      <sheetData sheetId="0" refreshError="1">
        <row r="721">
          <cell r="F721">
            <v>0</v>
          </cell>
        </row>
      </sheetData>
      <sheetData sheetId="1" refreshError="1"/>
      <sheetData sheetId="2" refreshError="1"/>
      <sheetData sheetId="3" refreshError="1"/>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elect"/>
      <sheetName val="Basis"/>
      <sheetName val="Division"/>
      <sheetName val="Group"/>
      <sheetName val="Fore_Sum"/>
      <sheetName val="Individ"/>
      <sheetName val="2003_Sum"/>
      <sheetName val="Adjustments"/>
      <sheetName val="E_Div"/>
      <sheetName val="Utility"/>
      <sheetName val="Admin"/>
      <sheetName val="Region"/>
      <sheetName val="Sens"/>
      <sheetName val="Graph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row r="9">
          <cell r="B9">
            <v>1</v>
          </cell>
          <cell r="C9">
            <v>1</v>
          </cell>
          <cell r="D9">
            <v>2</v>
          </cell>
          <cell r="E9" t="str">
            <v>Agra</v>
          </cell>
          <cell r="H9">
            <v>2751021</v>
          </cell>
          <cell r="I9">
            <v>1639935</v>
          </cell>
          <cell r="J9">
            <v>1111086</v>
          </cell>
          <cell r="K9">
            <v>2751021</v>
          </cell>
          <cell r="L9">
            <v>1639935</v>
          </cell>
          <cell r="M9">
            <v>1111086</v>
          </cell>
          <cell r="N9">
            <v>3611301</v>
          </cell>
          <cell r="O9">
            <v>2053956</v>
          </cell>
          <cell r="P9">
            <v>1557345</v>
          </cell>
          <cell r="Q9">
            <v>21.9</v>
          </cell>
          <cell r="R9">
            <v>31.27</v>
          </cell>
          <cell r="S9">
            <v>2.0000466908915326E-2</v>
          </cell>
          <cell r="T9">
            <v>2.7582142757814898E-2</v>
          </cell>
          <cell r="U9">
            <v>2.7583159540985669E-2</v>
          </cell>
          <cell r="X9">
            <v>0</v>
          </cell>
          <cell r="Y9">
            <v>0</v>
          </cell>
          <cell r="Z9">
            <v>0</v>
          </cell>
          <cell r="AA9">
            <v>0</v>
          </cell>
          <cell r="AD9">
            <v>127</v>
          </cell>
          <cell r="AE9">
            <v>0</v>
          </cell>
          <cell r="AF9">
            <v>0</v>
          </cell>
          <cell r="AG9">
            <v>0</v>
          </cell>
          <cell r="AI9">
            <v>4027</v>
          </cell>
          <cell r="AK9">
            <v>408624</v>
          </cell>
          <cell r="AL9">
            <v>244263</v>
          </cell>
          <cell r="AM9">
            <v>164361</v>
          </cell>
          <cell r="AN9">
            <v>408624</v>
          </cell>
          <cell r="AO9">
            <v>244263</v>
          </cell>
          <cell r="AP9">
            <v>164361</v>
          </cell>
          <cell r="AR9">
            <v>523435.18282807962</v>
          </cell>
          <cell r="AS9">
            <v>312893.6334212753</v>
          </cell>
          <cell r="AT9">
            <v>210541.54940680429</v>
          </cell>
          <cell r="AV9">
            <v>0.41</v>
          </cell>
          <cell r="AW9">
            <v>0.32700000000000001</v>
          </cell>
          <cell r="AX9">
            <v>0.75900000000000001</v>
          </cell>
          <cell r="AZ9">
            <v>0.30299999999999999</v>
          </cell>
          <cell r="BA9">
            <v>0.33600000000000002</v>
          </cell>
          <cell r="BB9">
            <v>0.16699999999999998</v>
          </cell>
          <cell r="BD9">
            <v>265118</v>
          </cell>
          <cell r="BE9">
            <v>60212</v>
          </cell>
          <cell r="BF9">
            <v>204906</v>
          </cell>
          <cell r="BH9">
            <v>0.4820238158517684</v>
          </cell>
          <cell r="BI9">
            <v>0.18313802171063515</v>
          </cell>
          <cell r="BJ9">
            <v>0.92620911975169373</v>
          </cell>
        </row>
        <row r="10">
          <cell r="B10">
            <v>2</v>
          </cell>
          <cell r="C10">
            <v>1</v>
          </cell>
          <cell r="D10">
            <v>2</v>
          </cell>
          <cell r="E10" t="str">
            <v>Aligarh</v>
          </cell>
          <cell r="F10" t="str">
            <v>Split</v>
          </cell>
          <cell r="G10">
            <v>2</v>
          </cell>
          <cell r="H10">
            <v>3295982</v>
          </cell>
          <cell r="I10">
            <v>2467484</v>
          </cell>
          <cell r="J10">
            <v>828498</v>
          </cell>
          <cell r="K10">
            <v>2444929</v>
          </cell>
          <cell r="L10">
            <v>1844475</v>
          </cell>
          <cell r="M10">
            <v>600454</v>
          </cell>
          <cell r="N10">
            <v>2990388</v>
          </cell>
          <cell r="O10">
            <v>2127003</v>
          </cell>
          <cell r="P10">
            <v>863385</v>
          </cell>
          <cell r="Q10">
            <v>29.95</v>
          </cell>
          <cell r="R10">
            <v>22.08</v>
          </cell>
          <cell r="S10">
            <v>2.6544140482980705E-2</v>
          </cell>
          <cell r="T10">
            <v>2.0150982249028893E-2</v>
          </cell>
          <cell r="U10">
            <v>2.0342858012730503E-2</v>
          </cell>
          <cell r="W10">
            <v>78</v>
          </cell>
          <cell r="X10">
            <v>79</v>
          </cell>
          <cell r="Y10">
            <v>80</v>
          </cell>
          <cell r="Z10">
            <v>80</v>
          </cell>
          <cell r="AA10">
            <v>80</v>
          </cell>
          <cell r="AC10">
            <v>496</v>
          </cell>
          <cell r="AD10">
            <v>504</v>
          </cell>
          <cell r="AE10">
            <v>512</v>
          </cell>
          <cell r="AF10">
            <v>519</v>
          </cell>
          <cell r="AG10">
            <v>526</v>
          </cell>
          <cell r="AI10">
            <v>3747</v>
          </cell>
          <cell r="AK10">
            <v>476103</v>
          </cell>
          <cell r="AL10">
            <v>377048</v>
          </cell>
          <cell r="AM10">
            <v>99055</v>
          </cell>
          <cell r="AN10">
            <v>358280</v>
          </cell>
          <cell r="AO10">
            <v>281146</v>
          </cell>
          <cell r="AP10">
            <v>77134</v>
          </cell>
          <cell r="AR10">
            <v>458946.0171297926</v>
          </cell>
          <cell r="AS10">
            <v>360139.6587361077</v>
          </cell>
          <cell r="AT10">
            <v>98806.358393684888</v>
          </cell>
          <cell r="AV10">
            <v>0.41</v>
          </cell>
          <cell r="AW10">
            <v>0.32700000000000001</v>
          </cell>
          <cell r="AX10">
            <v>0.75900000000000001</v>
          </cell>
          <cell r="AZ10">
            <v>0.30299999999999999</v>
          </cell>
          <cell r="BA10">
            <v>0.33600000000000002</v>
          </cell>
          <cell r="BB10">
            <v>0.16699999999999998</v>
          </cell>
          <cell r="BD10">
            <v>146900</v>
          </cell>
          <cell r="BE10">
            <v>59377</v>
          </cell>
          <cell r="BF10">
            <v>87523</v>
          </cell>
          <cell r="BH10">
            <v>0.30461576965264875</v>
          </cell>
          <cell r="BI10">
            <v>0.1569059795929342</v>
          </cell>
          <cell r="BJ10">
            <v>0.84300372614561558</v>
          </cell>
        </row>
        <row r="11">
          <cell r="B11">
            <v>3</v>
          </cell>
          <cell r="C11">
            <v>1</v>
          </cell>
          <cell r="D11">
            <v>2</v>
          </cell>
          <cell r="E11" t="str">
            <v>Etah</v>
          </cell>
          <cell r="H11">
            <v>2244998</v>
          </cell>
          <cell r="I11">
            <v>1869740</v>
          </cell>
          <cell r="J11">
            <v>375258</v>
          </cell>
          <cell r="K11">
            <v>2244998</v>
          </cell>
          <cell r="L11">
            <v>1869740</v>
          </cell>
          <cell r="M11">
            <v>375258</v>
          </cell>
          <cell r="N11">
            <v>2788270</v>
          </cell>
          <cell r="O11">
            <v>2304713</v>
          </cell>
          <cell r="P11">
            <v>483557</v>
          </cell>
          <cell r="Q11">
            <v>20.78</v>
          </cell>
          <cell r="R11">
            <v>24.2</v>
          </cell>
          <cell r="S11">
            <v>1.905940744315382E-2</v>
          </cell>
          <cell r="T11">
            <v>2.1908848379270873E-2</v>
          </cell>
          <cell r="U11">
            <v>2.190820641513036E-2</v>
          </cell>
          <cell r="W11">
            <v>0</v>
          </cell>
          <cell r="X11">
            <v>0</v>
          </cell>
          <cell r="Y11">
            <v>0</v>
          </cell>
          <cell r="Z11">
            <v>0</v>
          </cell>
          <cell r="AA11">
            <v>0</v>
          </cell>
          <cell r="AC11">
            <v>0</v>
          </cell>
          <cell r="AD11">
            <v>0</v>
          </cell>
          <cell r="AE11">
            <v>0</v>
          </cell>
          <cell r="AF11">
            <v>0</v>
          </cell>
          <cell r="AG11">
            <v>9688</v>
          </cell>
          <cell r="AI11">
            <v>4446</v>
          </cell>
          <cell r="AK11">
            <v>356156</v>
          </cell>
          <cell r="AL11">
            <v>300292</v>
          </cell>
          <cell r="AM11">
            <v>55864</v>
          </cell>
          <cell r="AN11">
            <v>356156</v>
          </cell>
          <cell r="AO11">
            <v>300292</v>
          </cell>
          <cell r="AP11">
            <v>55864</v>
          </cell>
          <cell r="AR11">
            <v>456225.23634274426</v>
          </cell>
          <cell r="AS11">
            <v>384665.11492670444</v>
          </cell>
          <cell r="AT11">
            <v>71560.121416039779</v>
          </cell>
          <cell r="AV11">
            <v>0.41</v>
          </cell>
          <cell r="AW11">
            <v>0.32700000000000001</v>
          </cell>
          <cell r="AX11">
            <v>0.75900000000000001</v>
          </cell>
          <cell r="AZ11">
            <v>0.30299999999999999</v>
          </cell>
          <cell r="BA11">
            <v>0.33600000000000002</v>
          </cell>
          <cell r="BB11">
            <v>0.16699999999999998</v>
          </cell>
          <cell r="BD11">
            <v>64529</v>
          </cell>
          <cell r="BE11">
            <v>21127</v>
          </cell>
          <cell r="BF11">
            <v>43402</v>
          </cell>
          <cell r="BH11">
            <v>0.13460705484771629</v>
          </cell>
          <cell r="BI11">
            <v>5.2269364777529116E-2</v>
          </cell>
          <cell r="BJ11">
            <v>0.57720603856812025</v>
          </cell>
        </row>
        <row r="12">
          <cell r="B12">
            <v>4</v>
          </cell>
          <cell r="C12">
            <v>1</v>
          </cell>
          <cell r="D12">
            <v>2</v>
          </cell>
          <cell r="E12" t="str">
            <v>Firozabad</v>
          </cell>
          <cell r="H12">
            <v>1533054</v>
          </cell>
          <cell r="I12">
            <v>1125494</v>
          </cell>
          <cell r="J12">
            <v>407560</v>
          </cell>
          <cell r="K12">
            <v>1533054</v>
          </cell>
          <cell r="L12">
            <v>1125494</v>
          </cell>
          <cell r="M12">
            <v>407560</v>
          </cell>
          <cell r="N12">
            <v>2045737</v>
          </cell>
          <cell r="O12">
            <v>1424674</v>
          </cell>
          <cell r="P12">
            <v>621063</v>
          </cell>
          <cell r="Q12">
            <v>21.65</v>
          </cell>
          <cell r="R12">
            <v>33.44</v>
          </cell>
          <cell r="S12">
            <v>1.9791085646154727E-2</v>
          </cell>
          <cell r="T12">
            <v>2.9268314219929925E-2</v>
          </cell>
          <cell r="U12">
            <v>2.9269810656407325E-2</v>
          </cell>
          <cell r="W12">
            <v>767</v>
          </cell>
          <cell r="X12">
            <v>768</v>
          </cell>
          <cell r="Y12">
            <v>768</v>
          </cell>
          <cell r="Z12">
            <v>768</v>
          </cell>
          <cell r="AA12">
            <v>768</v>
          </cell>
          <cell r="AC12">
            <v>29387</v>
          </cell>
          <cell r="AD12">
            <v>29693</v>
          </cell>
          <cell r="AE12">
            <v>30113</v>
          </cell>
          <cell r="AF12">
            <v>30420</v>
          </cell>
          <cell r="AG12">
            <v>30665</v>
          </cell>
          <cell r="AI12">
            <v>2361</v>
          </cell>
          <cell r="AK12">
            <v>229882</v>
          </cell>
          <cell r="AL12">
            <v>171735</v>
          </cell>
          <cell r="AM12">
            <v>58147</v>
          </cell>
          <cell r="AN12">
            <v>229882</v>
          </cell>
          <cell r="AO12">
            <v>171735</v>
          </cell>
          <cell r="AP12">
            <v>58147</v>
          </cell>
          <cell r="AR12">
            <v>294472.00041819521</v>
          </cell>
          <cell r="AS12">
            <v>219987.42394715006</v>
          </cell>
          <cell r="AT12">
            <v>74484.576471045133</v>
          </cell>
          <cell r="AV12">
            <v>0.41</v>
          </cell>
          <cell r="AW12">
            <v>0.32700000000000001</v>
          </cell>
          <cell r="AX12">
            <v>0.75900000000000001</v>
          </cell>
          <cell r="AZ12">
            <v>0.30299999999999999</v>
          </cell>
          <cell r="BA12">
            <v>0.33600000000000002</v>
          </cell>
          <cell r="BB12">
            <v>0.16699999999999998</v>
          </cell>
          <cell r="BD12">
            <v>74434</v>
          </cell>
          <cell r="BE12">
            <v>25341</v>
          </cell>
          <cell r="BF12">
            <v>49093</v>
          </cell>
          <cell r="BH12">
            <v>0.2405578555253565</v>
          </cell>
          <cell r="BI12">
            <v>0.10962714065751118</v>
          </cell>
          <cell r="BJ12">
            <v>0.62725684804138349</v>
          </cell>
        </row>
        <row r="13">
          <cell r="B13">
            <v>5</v>
          </cell>
          <cell r="C13">
            <v>1</v>
          </cell>
          <cell r="D13">
            <v>2</v>
          </cell>
          <cell r="E13" t="str">
            <v>Hathras</v>
          </cell>
          <cell r="F13" t="str">
            <v>New</v>
          </cell>
          <cell r="G13">
            <v>1</v>
          </cell>
          <cell r="H13">
            <v>0</v>
          </cell>
          <cell r="I13">
            <v>0</v>
          </cell>
          <cell r="J13">
            <v>0</v>
          </cell>
          <cell r="K13">
            <v>1090159</v>
          </cell>
          <cell r="L13">
            <v>822425</v>
          </cell>
          <cell r="M13">
            <v>267734</v>
          </cell>
          <cell r="N13">
            <v>1333372</v>
          </cell>
          <cell r="O13">
            <v>1068351</v>
          </cell>
          <cell r="P13">
            <v>265021</v>
          </cell>
          <cell r="Q13">
            <v>26.9</v>
          </cell>
          <cell r="R13">
            <v>18.32</v>
          </cell>
          <cell r="S13">
            <v>2.4108951465744211E-2</v>
          </cell>
          <cell r="T13">
            <v>1.6964554277710819E-2</v>
          </cell>
          <cell r="U13">
            <v>2.0342904300503672E-2</v>
          </cell>
          <cell r="W13">
            <v>600</v>
          </cell>
          <cell r="X13">
            <v>601</v>
          </cell>
          <cell r="Y13">
            <v>603</v>
          </cell>
          <cell r="Z13">
            <v>603</v>
          </cell>
          <cell r="AA13">
            <v>603</v>
          </cell>
          <cell r="AC13">
            <v>40229</v>
          </cell>
          <cell r="AD13">
            <v>40979</v>
          </cell>
          <cell r="AE13">
            <v>42640</v>
          </cell>
          <cell r="AF13">
            <v>44048</v>
          </cell>
          <cell r="AG13">
            <v>44994</v>
          </cell>
          <cell r="AI13">
            <v>1751</v>
          </cell>
          <cell r="AK13">
            <v>0</v>
          </cell>
          <cell r="AL13">
            <v>0</v>
          </cell>
          <cell r="AM13">
            <v>0</v>
          </cell>
          <cell r="AN13">
            <v>159752</v>
          </cell>
          <cell r="AO13">
            <v>125359</v>
          </cell>
          <cell r="AP13">
            <v>34393</v>
          </cell>
          <cell r="AR13">
            <v>204637.55757652849</v>
          </cell>
          <cell r="AS13">
            <v>160581.14815611718</v>
          </cell>
          <cell r="AT13">
            <v>44056.409420411284</v>
          </cell>
          <cell r="AV13">
            <v>0.41</v>
          </cell>
          <cell r="AW13">
            <v>0.32700000000000001</v>
          </cell>
          <cell r="AX13">
            <v>0.75900000000000001</v>
          </cell>
          <cell r="AZ13">
            <v>0.30299999999999999</v>
          </cell>
          <cell r="BA13">
            <v>0.33600000000000002</v>
          </cell>
          <cell r="BB13">
            <v>0.16699999999999998</v>
          </cell>
          <cell r="BD13">
            <v>54000</v>
          </cell>
          <cell r="BE13">
            <v>28654</v>
          </cell>
          <cell r="BF13">
            <v>25346</v>
          </cell>
          <cell r="BH13">
            <v>0.25113116316344425</v>
          </cell>
          <cell r="BI13">
            <v>0.16981767469354392</v>
          </cell>
          <cell r="BJ13">
            <v>0.54751058924137408</v>
          </cell>
        </row>
        <row r="14">
          <cell r="B14">
            <v>6</v>
          </cell>
          <cell r="C14">
            <v>1</v>
          </cell>
          <cell r="D14">
            <v>2</v>
          </cell>
          <cell r="E14" t="str">
            <v>Mainpuri</v>
          </cell>
          <cell r="H14">
            <v>1316746</v>
          </cell>
          <cell r="I14">
            <v>1142856</v>
          </cell>
          <cell r="J14">
            <v>173890</v>
          </cell>
          <cell r="K14">
            <v>1316746</v>
          </cell>
          <cell r="L14">
            <v>1142856</v>
          </cell>
          <cell r="M14">
            <v>173890</v>
          </cell>
          <cell r="N14">
            <v>1592875</v>
          </cell>
          <cell r="O14">
            <v>1362745</v>
          </cell>
          <cell r="P14">
            <v>230130</v>
          </cell>
          <cell r="Q14">
            <v>24.11</v>
          </cell>
          <cell r="R14">
            <v>21.5</v>
          </cell>
          <cell r="S14">
            <v>2.1834772855173989E-2</v>
          </cell>
          <cell r="T14">
            <v>1.9665270926062073E-2</v>
          </cell>
          <cell r="U14">
            <v>1.9220074319955538E-2</v>
          </cell>
          <cell r="W14">
            <v>627</v>
          </cell>
          <cell r="X14">
            <v>627</v>
          </cell>
          <cell r="Y14">
            <v>633</v>
          </cell>
          <cell r="Z14">
            <v>633</v>
          </cell>
          <cell r="AA14">
            <v>633</v>
          </cell>
          <cell r="AC14">
            <v>5644</v>
          </cell>
          <cell r="AD14">
            <v>5733</v>
          </cell>
          <cell r="AE14">
            <v>5863</v>
          </cell>
          <cell r="AF14">
            <v>5937</v>
          </cell>
          <cell r="AG14">
            <v>6002</v>
          </cell>
          <cell r="AI14">
            <v>2746</v>
          </cell>
          <cell r="AK14">
            <v>200412</v>
          </cell>
          <cell r="AL14">
            <v>174486</v>
          </cell>
          <cell r="AM14">
            <v>25926</v>
          </cell>
          <cell r="AN14">
            <v>200412</v>
          </cell>
          <cell r="AO14">
            <v>174486</v>
          </cell>
          <cell r="AP14">
            <v>25926</v>
          </cell>
          <cell r="AR14">
            <v>256721.80748301884</v>
          </cell>
          <cell r="AS14">
            <v>223511.37307387794</v>
          </cell>
          <cell r="AT14">
            <v>33210.4344091409</v>
          </cell>
          <cell r="AV14">
            <v>0.41</v>
          </cell>
          <cell r="AW14">
            <v>0.32700000000000001</v>
          </cell>
          <cell r="AX14">
            <v>0.75900000000000001</v>
          </cell>
          <cell r="AZ14">
            <v>0.30299999999999999</v>
          </cell>
          <cell r="BA14">
            <v>0.33600000000000002</v>
          </cell>
          <cell r="BB14">
            <v>0.16699999999999998</v>
          </cell>
          <cell r="BD14">
            <v>35823</v>
          </cell>
          <cell r="BE14">
            <v>15577</v>
          </cell>
          <cell r="BF14">
            <v>20246</v>
          </cell>
          <cell r="BH14">
            <v>0.132797953799383</v>
          </cell>
          <cell r="BI14">
            <v>6.6324866643617308E-2</v>
          </cell>
          <cell r="BJ14">
            <v>0.58017213745520868</v>
          </cell>
        </row>
        <row r="15">
          <cell r="B15">
            <v>7</v>
          </cell>
          <cell r="C15">
            <v>1</v>
          </cell>
          <cell r="D15">
            <v>2</v>
          </cell>
          <cell r="E15" t="str">
            <v>Mathura</v>
          </cell>
          <cell r="F15" t="str">
            <v>Split</v>
          </cell>
          <cell r="G15">
            <v>2</v>
          </cell>
          <cell r="H15">
            <v>1931186</v>
          </cell>
          <cell r="I15">
            <v>1475935</v>
          </cell>
          <cell r="J15">
            <v>455251</v>
          </cell>
          <cell r="K15">
            <v>1692080</v>
          </cell>
          <cell r="L15">
            <v>1276519</v>
          </cell>
          <cell r="M15">
            <v>415561</v>
          </cell>
          <cell r="N15">
            <v>2069578</v>
          </cell>
          <cell r="O15">
            <v>1487191</v>
          </cell>
          <cell r="P15">
            <v>582387</v>
          </cell>
          <cell r="Q15">
            <v>22.69</v>
          </cell>
          <cell r="R15">
            <v>26.95</v>
          </cell>
          <cell r="S15">
            <v>2.0659580931471799E-2</v>
          </cell>
          <cell r="T15">
            <v>2.4149295335608834E-2</v>
          </cell>
          <cell r="U15">
            <v>2.0342768135826805E-2</v>
          </cell>
          <cell r="W15">
            <v>453</v>
          </cell>
          <cell r="X15">
            <v>453</v>
          </cell>
          <cell r="Y15">
            <v>468</v>
          </cell>
          <cell r="Z15">
            <v>468</v>
          </cell>
          <cell r="AA15">
            <v>468</v>
          </cell>
          <cell r="AC15">
            <v>3532</v>
          </cell>
          <cell r="AD15">
            <v>3577</v>
          </cell>
          <cell r="AE15">
            <v>3689</v>
          </cell>
          <cell r="AF15">
            <v>3764</v>
          </cell>
          <cell r="AG15">
            <v>3869</v>
          </cell>
          <cell r="AI15">
            <v>3332</v>
          </cell>
          <cell r="AK15">
            <v>289888</v>
          </cell>
          <cell r="AL15">
            <v>224033</v>
          </cell>
          <cell r="AM15">
            <v>65855</v>
          </cell>
          <cell r="AN15">
            <v>247959</v>
          </cell>
          <cell r="AO15">
            <v>194576</v>
          </cell>
          <cell r="AP15">
            <v>53383</v>
          </cell>
          <cell r="AR15">
            <v>317628.09942359675</v>
          </cell>
          <cell r="AS15">
            <v>249246.06516982953</v>
          </cell>
          <cell r="AT15">
            <v>68382.034253767211</v>
          </cell>
          <cell r="AV15">
            <v>0.41</v>
          </cell>
          <cell r="AW15">
            <v>0.32700000000000001</v>
          </cell>
          <cell r="AX15">
            <v>0.75900000000000001</v>
          </cell>
          <cell r="AZ15">
            <v>0.30299999999999999</v>
          </cell>
          <cell r="BA15">
            <v>0.33600000000000002</v>
          </cell>
          <cell r="BB15">
            <v>0.16699999999999998</v>
          </cell>
          <cell r="BD15">
            <v>137088</v>
          </cell>
          <cell r="BE15">
            <v>46960</v>
          </cell>
          <cell r="BF15">
            <v>90128</v>
          </cell>
          <cell r="BH15">
            <v>0.41074540774840568</v>
          </cell>
          <cell r="BI15">
            <v>0.17930482214015966</v>
          </cell>
          <cell r="BJ15">
            <v>1.2543245131810352</v>
          </cell>
        </row>
        <row r="16">
          <cell r="B16">
            <v>8</v>
          </cell>
          <cell r="C16">
            <v>2</v>
          </cell>
          <cell r="D16">
            <v>4</v>
          </cell>
          <cell r="E16" t="str">
            <v>Azamgarh</v>
          </cell>
          <cell r="H16">
            <v>3153885</v>
          </cell>
          <cell r="I16">
            <v>2928166</v>
          </cell>
          <cell r="J16">
            <v>225719</v>
          </cell>
          <cell r="K16">
            <v>3153885</v>
          </cell>
          <cell r="L16">
            <v>2928166</v>
          </cell>
          <cell r="M16">
            <v>225719</v>
          </cell>
          <cell r="N16">
            <v>3950808</v>
          </cell>
          <cell r="O16">
            <v>3649211</v>
          </cell>
          <cell r="P16">
            <v>301597</v>
          </cell>
          <cell r="Q16">
            <v>25.46</v>
          </cell>
          <cell r="R16">
            <v>26.28</v>
          </cell>
          <cell r="S16">
            <v>2.294086483986657E-2</v>
          </cell>
          <cell r="T16">
            <v>2.3607495304328818E-2</v>
          </cell>
          <cell r="U16">
            <v>2.2784192172026874E-2</v>
          </cell>
          <cell r="W16">
            <v>881</v>
          </cell>
          <cell r="X16">
            <v>883</v>
          </cell>
          <cell r="Y16">
            <v>887</v>
          </cell>
          <cell r="Z16">
            <v>887</v>
          </cell>
          <cell r="AA16">
            <v>887</v>
          </cell>
          <cell r="AC16">
            <v>31642</v>
          </cell>
          <cell r="AD16">
            <v>32006</v>
          </cell>
          <cell r="AE16">
            <v>32729</v>
          </cell>
          <cell r="AF16">
            <v>33084</v>
          </cell>
          <cell r="AG16">
            <v>33319</v>
          </cell>
          <cell r="AI16">
            <v>4210</v>
          </cell>
          <cell r="AK16">
            <v>433206</v>
          </cell>
          <cell r="AL16">
            <v>405905</v>
          </cell>
          <cell r="AM16">
            <v>27301</v>
          </cell>
          <cell r="AN16">
            <v>433206</v>
          </cell>
          <cell r="AO16">
            <v>405905</v>
          </cell>
          <cell r="AP16">
            <v>27301</v>
          </cell>
          <cell r="AR16">
            <v>554923.99323637632</v>
          </cell>
          <cell r="AS16">
            <v>519952.22474899091</v>
          </cell>
          <cell r="AT16">
            <v>34971.768487385474</v>
          </cell>
          <cell r="AV16">
            <v>0.41</v>
          </cell>
          <cell r="AW16">
            <v>0.32700000000000001</v>
          </cell>
          <cell r="AX16">
            <v>0.75900000000000001</v>
          </cell>
          <cell r="AZ16">
            <v>0.30299999999999999</v>
          </cell>
          <cell r="BA16">
            <v>0.33600000000000002</v>
          </cell>
          <cell r="BB16">
            <v>0.16699999999999998</v>
          </cell>
          <cell r="BD16">
            <v>125733</v>
          </cell>
          <cell r="BE16">
            <v>102666</v>
          </cell>
          <cell r="BF16">
            <v>23067</v>
          </cell>
          <cell r="BH16">
            <v>0.21562939641577</v>
          </cell>
          <cell r="BI16">
            <v>0.18791237991916401</v>
          </cell>
          <cell r="BJ16">
            <v>0.62771963417463716</v>
          </cell>
        </row>
        <row r="17">
          <cell r="B17">
            <v>9</v>
          </cell>
          <cell r="C17">
            <v>2</v>
          </cell>
          <cell r="D17">
            <v>4</v>
          </cell>
          <cell r="E17" t="str">
            <v>Ballia</v>
          </cell>
          <cell r="H17">
            <v>2262273</v>
          </cell>
          <cell r="I17">
            <v>2038186</v>
          </cell>
          <cell r="J17">
            <v>224087</v>
          </cell>
          <cell r="K17">
            <v>2262273</v>
          </cell>
          <cell r="L17">
            <v>2038186</v>
          </cell>
          <cell r="M17">
            <v>224087</v>
          </cell>
          <cell r="N17">
            <v>2752412</v>
          </cell>
          <cell r="O17">
            <v>2481680</v>
          </cell>
          <cell r="P17">
            <v>270732</v>
          </cell>
          <cell r="Q17">
            <v>22.27</v>
          </cell>
          <cell r="R17">
            <v>21.67</v>
          </cell>
          <cell r="S17">
            <v>2.0309643020935741E-2</v>
          </cell>
          <cell r="T17">
            <v>1.9807850391679871E-2</v>
          </cell>
          <cell r="U17">
            <v>1.980430985852033E-2</v>
          </cell>
          <cell r="X17">
            <v>0</v>
          </cell>
          <cell r="Y17">
            <v>0</v>
          </cell>
          <cell r="Z17">
            <v>0</v>
          </cell>
          <cell r="AA17">
            <v>0</v>
          </cell>
          <cell r="AD17">
            <v>37</v>
          </cell>
          <cell r="AE17">
            <v>0</v>
          </cell>
          <cell r="AF17">
            <v>0</v>
          </cell>
          <cell r="AG17">
            <v>0</v>
          </cell>
          <cell r="AI17">
            <v>2981</v>
          </cell>
          <cell r="AK17">
            <v>282953</v>
          </cell>
          <cell r="AL17">
            <v>256323</v>
          </cell>
          <cell r="AM17">
            <v>26630</v>
          </cell>
          <cell r="AN17">
            <v>282953</v>
          </cell>
          <cell r="AO17">
            <v>256323</v>
          </cell>
          <cell r="AP17">
            <v>26630</v>
          </cell>
          <cell r="AR17">
            <v>362454.37195748073</v>
          </cell>
          <cell r="AS17">
            <v>328342.13450027863</v>
          </cell>
          <cell r="AT17">
            <v>34112.237457202122</v>
          </cell>
          <cell r="AV17">
            <v>0.41</v>
          </cell>
          <cell r="AW17">
            <v>0.32700000000000001</v>
          </cell>
          <cell r="AX17">
            <v>0.75900000000000001</v>
          </cell>
          <cell r="AZ17">
            <v>0.30299999999999999</v>
          </cell>
          <cell r="BA17">
            <v>0.33600000000000002</v>
          </cell>
          <cell r="BB17">
            <v>0.16699999999999998</v>
          </cell>
          <cell r="BD17">
            <v>84316</v>
          </cell>
          <cell r="BE17">
            <v>62552</v>
          </cell>
          <cell r="BF17">
            <v>21764</v>
          </cell>
          <cell r="BH17">
            <v>0.22138533277468925</v>
          </cell>
          <cell r="BI17">
            <v>0.18130374503577362</v>
          </cell>
          <cell r="BJ17">
            <v>0.60718453720585941</v>
          </cell>
        </row>
        <row r="18">
          <cell r="B18">
            <v>10</v>
          </cell>
          <cell r="C18">
            <v>2</v>
          </cell>
          <cell r="D18">
            <v>4</v>
          </cell>
          <cell r="E18" t="str">
            <v>Mau</v>
          </cell>
          <cell r="H18">
            <v>1445782</v>
          </cell>
          <cell r="I18">
            <v>1201787</v>
          </cell>
          <cell r="J18">
            <v>243995</v>
          </cell>
          <cell r="K18">
            <v>1445782</v>
          </cell>
          <cell r="L18">
            <v>1201787</v>
          </cell>
          <cell r="M18">
            <v>243995</v>
          </cell>
          <cell r="N18">
            <v>1849294</v>
          </cell>
          <cell r="O18">
            <v>1491306</v>
          </cell>
          <cell r="P18">
            <v>357988</v>
          </cell>
          <cell r="Q18">
            <v>28.37</v>
          </cell>
          <cell r="R18">
            <v>27.91</v>
          </cell>
          <cell r="S18">
            <v>2.5289132510169621E-2</v>
          </cell>
          <cell r="T18">
            <v>2.4921137455209186E-2</v>
          </cell>
          <cell r="U18">
            <v>2.4920818433952885E-2</v>
          </cell>
          <cell r="X18">
            <v>0</v>
          </cell>
          <cell r="Y18">
            <v>0</v>
          </cell>
          <cell r="Z18">
            <v>0</v>
          </cell>
          <cell r="AA18">
            <v>0</v>
          </cell>
          <cell r="AD18">
            <v>0</v>
          </cell>
          <cell r="AE18">
            <v>0</v>
          </cell>
          <cell r="AF18">
            <v>0</v>
          </cell>
          <cell r="AG18">
            <v>0</v>
          </cell>
          <cell r="AI18">
            <v>1713</v>
          </cell>
          <cell r="AK18">
            <v>197289</v>
          </cell>
          <cell r="AL18">
            <v>169596</v>
          </cell>
          <cell r="AM18">
            <v>27693</v>
          </cell>
          <cell r="AN18">
            <v>197289</v>
          </cell>
          <cell r="AO18">
            <v>169596</v>
          </cell>
          <cell r="AP18">
            <v>27693</v>
          </cell>
          <cell r="AR18">
            <v>252721.33742748591</v>
          </cell>
          <cell r="AS18">
            <v>217247.42860652087</v>
          </cell>
          <cell r="AT18">
            <v>35473.908820965014</v>
          </cell>
          <cell r="AV18">
            <v>0.41</v>
          </cell>
          <cell r="AW18">
            <v>0.32700000000000001</v>
          </cell>
          <cell r="AX18">
            <v>0.75900000000000001</v>
          </cell>
          <cell r="AZ18">
            <v>0.30299999999999999</v>
          </cell>
          <cell r="BA18">
            <v>0.33600000000000002</v>
          </cell>
          <cell r="BB18">
            <v>0.16699999999999998</v>
          </cell>
          <cell r="BD18">
            <v>77358</v>
          </cell>
          <cell r="BE18">
            <v>57358</v>
          </cell>
          <cell r="BF18">
            <v>20000</v>
          </cell>
          <cell r="BH18">
            <v>0.29131008093209715</v>
          </cell>
          <cell r="BI18">
            <v>0.25126473922394932</v>
          </cell>
          <cell r="BJ18">
            <v>0.5365536360664287</v>
          </cell>
        </row>
        <row r="19">
          <cell r="B19">
            <v>11</v>
          </cell>
          <cell r="C19">
            <v>3</v>
          </cell>
          <cell r="D19">
            <v>4</v>
          </cell>
          <cell r="E19" t="str">
            <v>Allahabad</v>
          </cell>
          <cell r="F19" t="str">
            <v>Split</v>
          </cell>
          <cell r="G19">
            <v>2</v>
          </cell>
          <cell r="H19">
            <v>4921313</v>
          </cell>
          <cell r="I19">
            <v>3898948</v>
          </cell>
          <cell r="J19">
            <v>1022365</v>
          </cell>
          <cell r="K19">
            <v>3899451</v>
          </cell>
          <cell r="L19">
            <v>3089370</v>
          </cell>
          <cell r="M19">
            <v>810081</v>
          </cell>
          <cell r="N19">
            <v>4941510</v>
          </cell>
          <cell r="O19">
            <v>3727682</v>
          </cell>
          <cell r="P19">
            <v>1213828</v>
          </cell>
          <cell r="Q19">
            <v>30.78</v>
          </cell>
          <cell r="R19">
            <v>26.72</v>
          </cell>
          <cell r="S19">
            <v>2.7197924709818189E-2</v>
          </cell>
          <cell r="T19">
            <v>2.3963594979804936E-2</v>
          </cell>
          <cell r="U19">
            <v>2.3966199581474168E-2</v>
          </cell>
          <cell r="W19">
            <v>671</v>
          </cell>
          <cell r="X19">
            <v>673</v>
          </cell>
          <cell r="Y19">
            <v>677</v>
          </cell>
          <cell r="Z19">
            <v>677</v>
          </cell>
          <cell r="AA19">
            <v>677</v>
          </cell>
          <cell r="AC19">
            <v>11532</v>
          </cell>
          <cell r="AD19">
            <v>12108</v>
          </cell>
          <cell r="AE19">
            <v>12348</v>
          </cell>
          <cell r="AF19">
            <v>12460</v>
          </cell>
          <cell r="AG19">
            <v>12479</v>
          </cell>
          <cell r="AI19">
            <v>5425</v>
          </cell>
          <cell r="AK19">
            <v>770935</v>
          </cell>
          <cell r="AL19">
            <v>618358</v>
          </cell>
          <cell r="AM19">
            <v>152577</v>
          </cell>
          <cell r="AN19">
            <v>610858</v>
          </cell>
          <cell r="AO19">
            <v>489963</v>
          </cell>
          <cell r="AP19">
            <v>120895</v>
          </cell>
          <cell r="AR19">
            <v>782490.91808605229</v>
          </cell>
          <cell r="AS19">
            <v>627628.0210755961</v>
          </cell>
          <cell r="AT19">
            <v>154862.89701045628</v>
          </cell>
          <cell r="AV19">
            <v>0.41</v>
          </cell>
          <cell r="AW19">
            <v>0.32700000000000001</v>
          </cell>
          <cell r="AX19">
            <v>0.75900000000000001</v>
          </cell>
          <cell r="AZ19">
            <v>0.30299999999999999</v>
          </cell>
          <cell r="BA19">
            <v>0.33600000000000002</v>
          </cell>
          <cell r="BB19">
            <v>0.16699999999999998</v>
          </cell>
          <cell r="BD19">
            <v>247127</v>
          </cell>
          <cell r="BE19">
            <v>65023</v>
          </cell>
          <cell r="BF19">
            <v>182104</v>
          </cell>
          <cell r="BH19">
            <v>0.30056131592008911</v>
          </cell>
          <cell r="BI19">
            <v>9.8595449224696263E-2</v>
          </cell>
          <cell r="BJ19">
            <v>1.1190881527923726</v>
          </cell>
        </row>
        <row r="20">
          <cell r="B20">
            <v>12</v>
          </cell>
          <cell r="C20">
            <v>3</v>
          </cell>
          <cell r="D20">
            <v>4</v>
          </cell>
          <cell r="E20" t="str">
            <v>Fatehpur</v>
          </cell>
          <cell r="H20">
            <v>1899241</v>
          </cell>
          <cell r="I20">
            <v>1711228</v>
          </cell>
          <cell r="J20">
            <v>188013</v>
          </cell>
          <cell r="K20">
            <v>1899241</v>
          </cell>
          <cell r="L20">
            <v>1711228</v>
          </cell>
          <cell r="M20">
            <v>188013</v>
          </cell>
          <cell r="N20">
            <v>2305847</v>
          </cell>
          <cell r="O20">
            <v>2068568</v>
          </cell>
          <cell r="P20">
            <v>237279</v>
          </cell>
          <cell r="Q20">
            <v>20.79</v>
          </cell>
          <cell r="R20">
            <v>21.4</v>
          </cell>
          <cell r="S20">
            <v>1.9067844447968385E-2</v>
          </cell>
          <cell r="T20">
            <v>1.9581316759666567E-2</v>
          </cell>
          <cell r="U20">
            <v>1.9588764387457713E-2</v>
          </cell>
          <cell r="W20">
            <v>74</v>
          </cell>
          <cell r="X20">
            <v>79</v>
          </cell>
          <cell r="Y20">
            <v>84</v>
          </cell>
          <cell r="Z20">
            <v>84</v>
          </cell>
          <cell r="AA20">
            <v>84</v>
          </cell>
          <cell r="AC20">
            <v>3711</v>
          </cell>
          <cell r="AD20">
            <v>3723</v>
          </cell>
          <cell r="AE20">
            <v>3755</v>
          </cell>
          <cell r="AF20">
            <v>3793</v>
          </cell>
          <cell r="AG20">
            <v>3835</v>
          </cell>
          <cell r="AI20">
            <v>4152</v>
          </cell>
          <cell r="AK20">
            <v>325545</v>
          </cell>
          <cell r="AL20">
            <v>295470</v>
          </cell>
          <cell r="AM20">
            <v>30075</v>
          </cell>
          <cell r="AN20">
            <v>325545</v>
          </cell>
          <cell r="AO20">
            <v>295470</v>
          </cell>
          <cell r="AP20">
            <v>30075</v>
          </cell>
          <cell r="AR20">
            <v>417013.45636518457</v>
          </cell>
          <cell r="AS20">
            <v>378488.27643558057</v>
          </cell>
          <cell r="AT20">
            <v>38525.179929603975</v>
          </cell>
          <cell r="AV20">
            <v>0.41</v>
          </cell>
          <cell r="AW20">
            <v>0.32700000000000001</v>
          </cell>
          <cell r="AX20">
            <v>0.75900000000000001</v>
          </cell>
          <cell r="AZ20">
            <v>0.30299999999999999</v>
          </cell>
          <cell r="BA20">
            <v>0.33600000000000002</v>
          </cell>
          <cell r="BB20">
            <v>0.16699999999999998</v>
          </cell>
          <cell r="BD20">
            <v>57032</v>
          </cell>
          <cell r="BE20">
            <v>34204</v>
          </cell>
          <cell r="BF20">
            <v>22828</v>
          </cell>
          <cell r="BH20">
            <v>0.13015496045700112</v>
          </cell>
          <cell r="BI20">
            <v>8.6003605403267791E-2</v>
          </cell>
          <cell r="BJ20">
            <v>0.56391725065572396</v>
          </cell>
        </row>
        <row r="21">
          <cell r="B21">
            <v>13</v>
          </cell>
          <cell r="C21">
            <v>3</v>
          </cell>
          <cell r="D21">
            <v>4</v>
          </cell>
          <cell r="E21" t="str">
            <v>Kaushambi</v>
          </cell>
          <cell r="F21" t="str">
            <v>New</v>
          </cell>
          <cell r="G21">
            <v>1</v>
          </cell>
          <cell r="H21">
            <v>0</v>
          </cell>
          <cell r="I21">
            <v>0</v>
          </cell>
          <cell r="J21">
            <v>0</v>
          </cell>
          <cell r="K21">
            <v>1021862</v>
          </cell>
          <cell r="L21">
            <v>809578</v>
          </cell>
          <cell r="M21">
            <v>212284</v>
          </cell>
          <cell r="N21">
            <v>1294937</v>
          </cell>
          <cell r="O21">
            <v>1203183</v>
          </cell>
          <cell r="P21">
            <v>91754</v>
          </cell>
          <cell r="Q21">
            <v>25.34</v>
          </cell>
          <cell r="R21">
            <v>26.73</v>
          </cell>
          <cell r="S21">
            <v>2.2842980437960625E-2</v>
          </cell>
          <cell r="T21">
            <v>2.3971675213662724E-2</v>
          </cell>
          <cell r="U21">
            <v>2.3966241922097176E-2</v>
          </cell>
          <cell r="W21">
            <v>792</v>
          </cell>
          <cell r="X21">
            <v>799</v>
          </cell>
          <cell r="Y21">
            <v>801</v>
          </cell>
          <cell r="Z21">
            <v>801</v>
          </cell>
          <cell r="AA21">
            <v>801</v>
          </cell>
          <cell r="AC21">
            <v>31483</v>
          </cell>
          <cell r="AD21">
            <v>32163</v>
          </cell>
          <cell r="AE21">
            <v>33221</v>
          </cell>
          <cell r="AF21">
            <v>34510</v>
          </cell>
          <cell r="AG21">
            <v>25563</v>
          </cell>
          <cell r="AI21">
            <v>1836</v>
          </cell>
          <cell r="AK21">
            <v>0</v>
          </cell>
          <cell r="AL21">
            <v>0</v>
          </cell>
          <cell r="AM21">
            <v>0</v>
          </cell>
          <cell r="AN21">
            <v>160077</v>
          </cell>
          <cell r="AO21">
            <v>128395</v>
          </cell>
          <cell r="AP21">
            <v>31682</v>
          </cell>
          <cell r="AR21">
            <v>205053.87290411355</v>
          </cell>
          <cell r="AS21">
            <v>164470.1738008812</v>
          </cell>
          <cell r="AT21">
            <v>40583.699103232357</v>
          </cell>
          <cell r="AV21">
            <v>0.41</v>
          </cell>
          <cell r="AW21">
            <v>0.32700000000000001</v>
          </cell>
          <cell r="AX21">
            <v>0.75900000000000001</v>
          </cell>
          <cell r="AZ21">
            <v>0.30299999999999999</v>
          </cell>
          <cell r="BA21">
            <v>0.33600000000000002</v>
          </cell>
          <cell r="BB21">
            <v>0.16699999999999998</v>
          </cell>
          <cell r="BD21">
            <v>34980</v>
          </cell>
          <cell r="BE21">
            <v>32715</v>
          </cell>
          <cell r="BF21">
            <v>2265</v>
          </cell>
          <cell r="BH21">
            <v>0.16234690771587879</v>
          </cell>
          <cell r="BI21">
            <v>0.18930058903499694</v>
          </cell>
          <cell r="BJ21">
            <v>5.3113970623265477E-2</v>
          </cell>
        </row>
        <row r="22">
          <cell r="B22">
            <v>14</v>
          </cell>
          <cell r="C22">
            <v>3</v>
          </cell>
          <cell r="D22">
            <v>4</v>
          </cell>
          <cell r="E22" t="str">
            <v>Pratapgarh</v>
          </cell>
          <cell r="H22">
            <v>2210700</v>
          </cell>
          <cell r="I22">
            <v>2088599</v>
          </cell>
          <cell r="J22">
            <v>122101</v>
          </cell>
          <cell r="K22">
            <v>2210700</v>
          </cell>
          <cell r="L22">
            <v>2088599</v>
          </cell>
          <cell r="M22">
            <v>122101</v>
          </cell>
          <cell r="N22">
            <v>2727156</v>
          </cell>
          <cell r="O22">
            <v>2582843</v>
          </cell>
          <cell r="P22">
            <v>144313</v>
          </cell>
          <cell r="Q22">
            <v>22.75</v>
          </cell>
          <cell r="R22">
            <v>23.36</v>
          </cell>
          <cell r="S22">
            <v>2.0709484022374935E-2</v>
          </cell>
          <cell r="T22">
            <v>2.1215589755644304E-2</v>
          </cell>
          <cell r="U22">
            <v>2.1216955802133786E-2</v>
          </cell>
          <cell r="W22">
            <v>40</v>
          </cell>
          <cell r="X22">
            <v>40</v>
          </cell>
          <cell r="Y22">
            <v>40</v>
          </cell>
          <cell r="Z22">
            <v>40</v>
          </cell>
          <cell r="AA22">
            <v>40</v>
          </cell>
          <cell r="AC22">
            <v>204</v>
          </cell>
          <cell r="AD22">
            <v>224</v>
          </cell>
          <cell r="AE22">
            <v>252</v>
          </cell>
          <cell r="AF22">
            <v>260</v>
          </cell>
          <cell r="AG22">
            <v>266</v>
          </cell>
          <cell r="AI22">
            <v>3717</v>
          </cell>
          <cell r="AK22">
            <v>369756</v>
          </cell>
          <cell r="AL22">
            <v>351564</v>
          </cell>
          <cell r="AM22">
            <v>18192</v>
          </cell>
          <cell r="AN22">
            <v>369756</v>
          </cell>
          <cell r="AO22">
            <v>351564</v>
          </cell>
          <cell r="AP22">
            <v>18192</v>
          </cell>
          <cell r="AR22">
            <v>473646.43158938142</v>
          </cell>
          <cell r="AS22">
            <v>450343.02100652672</v>
          </cell>
          <cell r="AT22">
            <v>23303.410582854714</v>
          </cell>
          <cell r="AV22">
            <v>0.41</v>
          </cell>
          <cell r="AW22">
            <v>0.32700000000000001</v>
          </cell>
          <cell r="AX22">
            <v>0.75900000000000001</v>
          </cell>
          <cell r="AZ22">
            <v>0.30299999999999999</v>
          </cell>
          <cell r="BA22">
            <v>0.33600000000000002</v>
          </cell>
          <cell r="BB22">
            <v>0.16699999999999998</v>
          </cell>
          <cell r="BD22">
            <v>93768</v>
          </cell>
          <cell r="BE22">
            <v>73145</v>
          </cell>
          <cell r="BF22">
            <v>20623</v>
          </cell>
          <cell r="BH22">
            <v>0.18840506555316522</v>
          </cell>
          <cell r="BI22">
            <v>0.1545729158359809</v>
          </cell>
          <cell r="BJ22">
            <v>0.84221805385418658</v>
          </cell>
        </row>
        <row r="23">
          <cell r="B23">
            <v>15</v>
          </cell>
          <cell r="C23">
            <v>4</v>
          </cell>
          <cell r="D23">
            <v>3</v>
          </cell>
          <cell r="E23" t="str">
            <v>Budaun</v>
          </cell>
          <cell r="H23">
            <v>2448338</v>
          </cell>
          <cell r="I23">
            <v>2017033</v>
          </cell>
          <cell r="J23">
            <v>431305</v>
          </cell>
          <cell r="K23">
            <v>2448338</v>
          </cell>
          <cell r="L23">
            <v>2017033</v>
          </cell>
          <cell r="M23">
            <v>431305</v>
          </cell>
          <cell r="N23">
            <v>3069245</v>
          </cell>
          <cell r="O23">
            <v>2511993</v>
          </cell>
          <cell r="P23">
            <v>557252</v>
          </cell>
          <cell r="Q23">
            <v>24.16</v>
          </cell>
          <cell r="R23">
            <v>25.36</v>
          </cell>
          <cell r="S23">
            <v>2.1875931890339206E-2</v>
          </cell>
          <cell r="T23">
            <v>2.2859300360458468E-2</v>
          </cell>
          <cell r="U23">
            <v>2.2859583072760925E-2</v>
          </cell>
          <cell r="W23">
            <v>0</v>
          </cell>
          <cell r="X23">
            <v>0</v>
          </cell>
          <cell r="Y23">
            <v>0</v>
          </cell>
          <cell r="Z23">
            <v>0</v>
          </cell>
          <cell r="AA23">
            <v>0</v>
          </cell>
          <cell r="AC23">
            <v>0</v>
          </cell>
          <cell r="AD23">
            <v>48</v>
          </cell>
          <cell r="AE23">
            <v>0</v>
          </cell>
          <cell r="AF23">
            <v>0</v>
          </cell>
          <cell r="AG23">
            <v>0</v>
          </cell>
          <cell r="AI23">
            <v>5168</v>
          </cell>
          <cell r="AK23">
            <v>380242</v>
          </cell>
          <cell r="AL23">
            <v>320556</v>
          </cell>
          <cell r="AM23">
            <v>59686</v>
          </cell>
          <cell r="AN23">
            <v>380242</v>
          </cell>
          <cell r="AO23">
            <v>320556</v>
          </cell>
          <cell r="AP23">
            <v>59686</v>
          </cell>
          <cell r="AR23">
            <v>487078.68551263423</v>
          </cell>
          <cell r="AS23">
            <v>410622.69584419392</v>
          </cell>
          <cell r="AT23">
            <v>76455.989668440321</v>
          </cell>
          <cell r="AV23">
            <v>0.41</v>
          </cell>
          <cell r="AW23">
            <v>0.32700000000000001</v>
          </cell>
          <cell r="AX23">
            <v>0.75900000000000001</v>
          </cell>
          <cell r="AZ23">
            <v>0.30299999999999999</v>
          </cell>
          <cell r="BA23">
            <v>0.33600000000000002</v>
          </cell>
          <cell r="BB23">
            <v>0.16699999999999998</v>
          </cell>
          <cell r="BD23">
            <v>73502</v>
          </cell>
          <cell r="BE23">
            <v>39527</v>
          </cell>
          <cell r="BF23">
            <v>33975</v>
          </cell>
          <cell r="BH23">
            <v>0.14361249363081624</v>
          </cell>
          <cell r="BI23">
            <v>9.1610044871642926E-2</v>
          </cell>
          <cell r="BJ23">
            <v>0.42290239351429909</v>
          </cell>
        </row>
        <row r="24">
          <cell r="B24">
            <v>16</v>
          </cell>
          <cell r="C24">
            <v>4</v>
          </cell>
          <cell r="D24">
            <v>3</v>
          </cell>
          <cell r="E24" t="str">
            <v>Barielly</v>
          </cell>
          <cell r="H24">
            <v>2834616</v>
          </cell>
          <cell r="I24">
            <v>1905151</v>
          </cell>
          <cell r="J24">
            <v>929465</v>
          </cell>
          <cell r="K24">
            <v>2834616</v>
          </cell>
          <cell r="L24">
            <v>1905151</v>
          </cell>
          <cell r="M24">
            <v>929465</v>
          </cell>
          <cell r="N24">
            <v>3598701</v>
          </cell>
          <cell r="O24">
            <v>2425827</v>
          </cell>
          <cell r="P24">
            <v>1172874</v>
          </cell>
          <cell r="Q24">
            <v>24.71</v>
          </cell>
          <cell r="R24">
            <v>26.96</v>
          </cell>
          <cell r="S24">
            <v>2.2327699403222434E-2</v>
          </cell>
          <cell r="T24">
            <v>2.4157362393459003E-2</v>
          </cell>
          <cell r="U24">
            <v>2.4153734682166528E-2</v>
          </cell>
          <cell r="W24">
            <v>611</v>
          </cell>
          <cell r="X24">
            <v>611</v>
          </cell>
          <cell r="Y24">
            <v>611</v>
          </cell>
          <cell r="Z24">
            <v>611</v>
          </cell>
          <cell r="AA24">
            <v>611</v>
          </cell>
          <cell r="AC24">
            <v>11940</v>
          </cell>
          <cell r="AD24">
            <v>12091</v>
          </cell>
          <cell r="AE24">
            <v>12268</v>
          </cell>
          <cell r="AF24">
            <v>12501</v>
          </cell>
          <cell r="AG24">
            <v>12719</v>
          </cell>
          <cell r="AI24">
            <v>4120</v>
          </cell>
          <cell r="AK24">
            <v>409233</v>
          </cell>
          <cell r="AL24">
            <v>279274</v>
          </cell>
          <cell r="AM24">
            <v>129959</v>
          </cell>
          <cell r="AN24">
            <v>409233</v>
          </cell>
          <cell r="AO24">
            <v>279274</v>
          </cell>
          <cell r="AP24">
            <v>129959</v>
          </cell>
          <cell r="AR24">
            <v>524215.29370346211</v>
          </cell>
          <cell r="AS24">
            <v>357741.68244921765</v>
          </cell>
          <cell r="AT24">
            <v>166473.61125424449</v>
          </cell>
          <cell r="AV24">
            <v>0.41</v>
          </cell>
          <cell r="AW24">
            <v>0.32700000000000001</v>
          </cell>
          <cell r="AX24">
            <v>0.75900000000000001</v>
          </cell>
          <cell r="AZ24">
            <v>0.30299999999999999</v>
          </cell>
          <cell r="BA24">
            <v>0.33600000000000002</v>
          </cell>
          <cell r="BB24">
            <v>0.16699999999999998</v>
          </cell>
          <cell r="BD24">
            <v>90839</v>
          </cell>
          <cell r="BE24">
            <v>65064</v>
          </cell>
          <cell r="BF24">
            <v>25775</v>
          </cell>
          <cell r="BH24">
            <v>0.16491298382726405</v>
          </cell>
          <cell r="BI24">
            <v>0.17308658373912075</v>
          </cell>
          <cell r="BJ24">
            <v>0.14734841391072209</v>
          </cell>
        </row>
        <row r="25">
          <cell r="B25">
            <v>17</v>
          </cell>
          <cell r="C25">
            <v>4</v>
          </cell>
          <cell r="D25">
            <v>3</v>
          </cell>
          <cell r="E25" t="str">
            <v>Pilibhit</v>
          </cell>
          <cell r="H25">
            <v>1283103</v>
          </cell>
          <cell r="I25">
            <v>1046247</v>
          </cell>
          <cell r="J25">
            <v>236856</v>
          </cell>
          <cell r="K25">
            <v>1283103</v>
          </cell>
          <cell r="L25">
            <v>1046247</v>
          </cell>
          <cell r="M25">
            <v>236856</v>
          </cell>
          <cell r="N25">
            <v>1643788</v>
          </cell>
          <cell r="O25">
            <v>1349783</v>
          </cell>
          <cell r="P25">
            <v>294005</v>
          </cell>
          <cell r="Q25">
            <v>27.25</v>
          </cell>
          <cell r="R25">
            <v>28.11</v>
          </cell>
          <cell r="S25">
            <v>2.4391058667107668E-2</v>
          </cell>
          <cell r="T25">
            <v>2.5081281415189727E-2</v>
          </cell>
          <cell r="U25">
            <v>2.5081577424227675E-2</v>
          </cell>
          <cell r="W25">
            <v>0</v>
          </cell>
          <cell r="X25">
            <v>0</v>
          </cell>
          <cell r="Y25">
            <v>0</v>
          </cell>
          <cell r="Z25">
            <v>0</v>
          </cell>
          <cell r="AA25">
            <v>0</v>
          </cell>
          <cell r="AC25">
            <v>0</v>
          </cell>
          <cell r="AD25">
            <v>0</v>
          </cell>
          <cell r="AE25">
            <v>0</v>
          </cell>
          <cell r="AF25">
            <v>0</v>
          </cell>
          <cell r="AG25">
            <v>0</v>
          </cell>
          <cell r="AI25">
            <v>3499</v>
          </cell>
          <cell r="AK25">
            <v>186442</v>
          </cell>
          <cell r="AL25">
            <v>155415</v>
          </cell>
          <cell r="AM25">
            <v>31027</v>
          </cell>
          <cell r="AN25">
            <v>186442</v>
          </cell>
          <cell r="AO25">
            <v>155415</v>
          </cell>
          <cell r="AP25">
            <v>31027</v>
          </cell>
          <cell r="AR25">
            <v>238826.653248054</v>
          </cell>
          <cell r="AS25">
            <v>199081.98965118543</v>
          </cell>
          <cell r="AT25">
            <v>39744.66359686858</v>
          </cell>
          <cell r="AV25">
            <v>0.41</v>
          </cell>
          <cell r="AW25">
            <v>0.32700000000000001</v>
          </cell>
          <cell r="AX25">
            <v>0.75900000000000001</v>
          </cell>
          <cell r="AZ25">
            <v>0.30299999999999999</v>
          </cell>
          <cell r="BA25">
            <v>0.33600000000000002</v>
          </cell>
          <cell r="BB25">
            <v>0.16699999999999998</v>
          </cell>
          <cell r="BD25">
            <v>56391</v>
          </cell>
          <cell r="BE25">
            <v>27526</v>
          </cell>
          <cell r="BF25">
            <v>28865</v>
          </cell>
          <cell r="BH25">
            <v>0.2247083420473254</v>
          </cell>
          <cell r="BI25">
            <v>0.13158407295775587</v>
          </cell>
          <cell r="BJ25">
            <v>0.69117007797266306</v>
          </cell>
        </row>
        <row r="26">
          <cell r="B26">
            <v>18</v>
          </cell>
          <cell r="C26">
            <v>4</v>
          </cell>
          <cell r="D26">
            <v>3</v>
          </cell>
          <cell r="E26" t="str">
            <v>Shahjahanpur</v>
          </cell>
          <cell r="H26">
            <v>1987395</v>
          </cell>
          <cell r="I26">
            <v>1574764</v>
          </cell>
          <cell r="J26">
            <v>412631</v>
          </cell>
          <cell r="K26">
            <v>1987395</v>
          </cell>
          <cell r="L26">
            <v>1574764</v>
          </cell>
          <cell r="M26">
            <v>412631</v>
          </cell>
          <cell r="N26">
            <v>2549458</v>
          </cell>
          <cell r="O26">
            <v>2022664</v>
          </cell>
          <cell r="P26">
            <v>526794</v>
          </cell>
          <cell r="Q26">
            <v>20.62</v>
          </cell>
          <cell r="R26">
            <v>28.28</v>
          </cell>
          <cell r="S26">
            <v>1.8924329793928552E-2</v>
          </cell>
          <cell r="T26">
            <v>2.5217226965715378E-2</v>
          </cell>
          <cell r="U26">
            <v>2.5218340635190017E-2</v>
          </cell>
          <cell r="W26">
            <v>75</v>
          </cell>
          <cell r="X26">
            <v>77</v>
          </cell>
          <cell r="Y26">
            <v>77</v>
          </cell>
          <cell r="Z26">
            <v>77</v>
          </cell>
          <cell r="AA26">
            <v>77</v>
          </cell>
          <cell r="AC26">
            <v>2429</v>
          </cell>
          <cell r="AD26">
            <v>2449</v>
          </cell>
          <cell r="AE26">
            <v>2478</v>
          </cell>
          <cell r="AF26">
            <v>2496</v>
          </cell>
          <cell r="AG26">
            <v>2498</v>
          </cell>
          <cell r="AI26">
            <v>4575</v>
          </cell>
          <cell r="AK26">
            <v>307759</v>
          </cell>
          <cell r="AL26">
            <v>249648</v>
          </cell>
          <cell r="AM26">
            <v>58111</v>
          </cell>
          <cell r="AN26">
            <v>307759</v>
          </cell>
          <cell r="AO26">
            <v>249648</v>
          </cell>
          <cell r="AP26">
            <v>58111</v>
          </cell>
          <cell r="AR26">
            <v>394230.11969925149</v>
          </cell>
          <cell r="AS26">
            <v>319791.65815680043</v>
          </cell>
          <cell r="AT26">
            <v>74438.461542451085</v>
          </cell>
          <cell r="AV26">
            <v>0.41</v>
          </cell>
          <cell r="AW26">
            <v>0.32700000000000001</v>
          </cell>
          <cell r="AX26">
            <v>0.75900000000000001</v>
          </cell>
          <cell r="AZ26">
            <v>0.30299999999999999</v>
          </cell>
          <cell r="BA26">
            <v>0.33600000000000002</v>
          </cell>
          <cell r="BB26">
            <v>0.16699999999999998</v>
          </cell>
          <cell r="BD26">
            <v>157350</v>
          </cell>
          <cell r="BE26">
            <v>39114</v>
          </cell>
          <cell r="BF26">
            <v>118236</v>
          </cell>
          <cell r="BH26">
            <v>0.37984738194309681</v>
          </cell>
          <cell r="BI26">
            <v>0.11640115578776633</v>
          </cell>
          <cell r="BJ26">
            <v>1.5116266228308106</v>
          </cell>
        </row>
        <row r="27">
          <cell r="B27">
            <v>19</v>
          </cell>
          <cell r="C27">
            <v>5</v>
          </cell>
          <cell r="D27">
            <v>4</v>
          </cell>
          <cell r="E27" t="str">
            <v>Basti</v>
          </cell>
          <cell r="F27" t="str">
            <v>Split</v>
          </cell>
          <cell r="G27">
            <v>2</v>
          </cell>
          <cell r="H27">
            <v>2738522</v>
          </cell>
          <cell r="I27">
            <v>2562696</v>
          </cell>
          <cell r="J27">
            <v>175826</v>
          </cell>
          <cell r="K27">
            <v>1662913</v>
          </cell>
          <cell r="L27">
            <v>1574900</v>
          </cell>
          <cell r="M27">
            <v>88013</v>
          </cell>
          <cell r="N27">
            <v>2068922</v>
          </cell>
          <cell r="O27">
            <v>1953604</v>
          </cell>
          <cell r="P27">
            <v>115318</v>
          </cell>
          <cell r="Q27">
            <v>23.41</v>
          </cell>
          <cell r="R27">
            <v>22.69</v>
          </cell>
          <cell r="S27">
            <v>2.1256973890493081E-2</v>
          </cell>
          <cell r="T27">
            <v>2.0659580931471799E-2</v>
          </cell>
          <cell r="U27">
            <v>2.2086045507365482E-2</v>
          </cell>
          <cell r="X27">
            <v>0</v>
          </cell>
          <cell r="Y27">
            <v>0</v>
          </cell>
          <cell r="Z27">
            <v>0</v>
          </cell>
          <cell r="AA27">
            <v>0</v>
          </cell>
          <cell r="AD27">
            <v>22</v>
          </cell>
          <cell r="AE27">
            <v>0</v>
          </cell>
          <cell r="AF27">
            <v>0</v>
          </cell>
          <cell r="AG27">
            <v>0</v>
          </cell>
          <cell r="AI27">
            <v>3034</v>
          </cell>
          <cell r="AK27">
            <v>419602</v>
          </cell>
          <cell r="AL27">
            <v>395145</v>
          </cell>
          <cell r="AM27">
            <v>24457</v>
          </cell>
          <cell r="AN27">
            <v>252946</v>
          </cell>
          <cell r="AO27">
            <v>240479</v>
          </cell>
          <cell r="AP27">
            <v>12467</v>
          </cell>
          <cell r="AR27">
            <v>324016.29800410994</v>
          </cell>
          <cell r="AS27">
            <v>308046.44203794625</v>
          </cell>
          <cell r="AT27">
            <v>15969.855966163683</v>
          </cell>
          <cell r="AV27">
            <v>0.41</v>
          </cell>
          <cell r="AW27">
            <v>0.32700000000000001</v>
          </cell>
          <cell r="AX27">
            <v>0.75900000000000001</v>
          </cell>
          <cell r="AZ27">
            <v>0.30299999999999999</v>
          </cell>
          <cell r="BA27">
            <v>0.33600000000000002</v>
          </cell>
          <cell r="BB27">
            <v>0.16699999999999998</v>
          </cell>
          <cell r="BD27">
            <v>74202</v>
          </cell>
          <cell r="BE27">
            <v>57689</v>
          </cell>
          <cell r="BF27">
            <v>16513</v>
          </cell>
          <cell r="BH27">
            <v>0.21794200777120173</v>
          </cell>
          <cell r="BI27">
            <v>0.1782251569568914</v>
          </cell>
          <cell r="BJ27">
            <v>0.98405001827689986</v>
          </cell>
        </row>
        <row r="28">
          <cell r="B28">
            <v>20</v>
          </cell>
          <cell r="C28">
            <v>5</v>
          </cell>
          <cell r="D28">
            <v>4</v>
          </cell>
          <cell r="E28" t="str">
            <v>Sant Kabir Nagar</v>
          </cell>
          <cell r="F28" t="str">
            <v>New</v>
          </cell>
          <cell r="G28">
            <v>1</v>
          </cell>
          <cell r="H28">
            <v>0</v>
          </cell>
          <cell r="I28">
            <v>0</v>
          </cell>
          <cell r="J28">
            <v>0</v>
          </cell>
          <cell r="K28">
            <v>1144953</v>
          </cell>
          <cell r="L28">
            <v>1084354</v>
          </cell>
          <cell r="M28">
            <v>60599</v>
          </cell>
          <cell r="N28">
            <v>1424500</v>
          </cell>
          <cell r="O28">
            <v>1323388</v>
          </cell>
          <cell r="P28">
            <v>101112</v>
          </cell>
          <cell r="Q28">
            <v>26.46</v>
          </cell>
          <cell r="R28">
            <v>23.64</v>
          </cell>
          <cell r="S28">
            <v>2.375330720831581E-2</v>
          </cell>
          <cell r="T28">
            <v>2.144714676324333E-2</v>
          </cell>
          <cell r="U28">
            <v>2.208609373910253E-2</v>
          </cell>
          <cell r="W28">
            <v>397</v>
          </cell>
          <cell r="X28">
            <v>398</v>
          </cell>
          <cell r="Y28">
            <v>398</v>
          </cell>
          <cell r="Z28">
            <v>398</v>
          </cell>
          <cell r="AA28">
            <v>398</v>
          </cell>
          <cell r="AC28">
            <v>8666</v>
          </cell>
          <cell r="AD28">
            <v>8708</v>
          </cell>
          <cell r="AE28">
            <v>8814</v>
          </cell>
          <cell r="AF28">
            <v>8907</v>
          </cell>
          <cell r="AG28">
            <v>8982</v>
          </cell>
          <cell r="AI28">
            <v>1442</v>
          </cell>
          <cell r="AK28">
            <v>0</v>
          </cell>
          <cell r="AL28">
            <v>0</v>
          </cell>
          <cell r="AM28">
            <v>0</v>
          </cell>
          <cell r="AN28">
            <v>174159</v>
          </cell>
          <cell r="AO28">
            <v>165575</v>
          </cell>
          <cell r="AP28">
            <v>8584</v>
          </cell>
          <cell r="AR28">
            <v>223092.49580581542</v>
          </cell>
          <cell r="AS28">
            <v>212096.64727661439</v>
          </cell>
          <cell r="AT28">
            <v>10995.848529201014</v>
          </cell>
          <cell r="AV28">
            <v>0.41</v>
          </cell>
          <cell r="AW28">
            <v>0.32700000000000001</v>
          </cell>
          <cell r="AX28">
            <v>0.75900000000000001</v>
          </cell>
          <cell r="AZ28">
            <v>0.30299999999999999</v>
          </cell>
          <cell r="BA28">
            <v>0.33600000000000002</v>
          </cell>
          <cell r="BB28">
            <v>0.16699999999999998</v>
          </cell>
          <cell r="BD28">
            <v>42983</v>
          </cell>
          <cell r="BE28">
            <v>31442</v>
          </cell>
          <cell r="BF28">
            <v>11541</v>
          </cell>
          <cell r="BH28">
            <v>0.18335972703590578</v>
          </cell>
          <cell r="BI28">
            <v>0.14108100735077206</v>
          </cell>
          <cell r="BJ28">
            <v>0.99886520372113596</v>
          </cell>
        </row>
        <row r="29">
          <cell r="B29">
            <v>21</v>
          </cell>
          <cell r="C29">
            <v>5</v>
          </cell>
          <cell r="D29">
            <v>4</v>
          </cell>
          <cell r="E29" t="str">
            <v>Siddharthnagar</v>
          </cell>
          <cell r="F29" t="str">
            <v>Split</v>
          </cell>
          <cell r="G29">
            <v>2</v>
          </cell>
          <cell r="H29">
            <v>1707885</v>
          </cell>
          <cell r="I29">
            <v>1648377</v>
          </cell>
          <cell r="J29">
            <v>59508</v>
          </cell>
          <cell r="K29">
            <v>1638541</v>
          </cell>
          <cell r="L29">
            <v>1551819</v>
          </cell>
          <cell r="M29">
            <v>86722</v>
          </cell>
          <cell r="N29">
            <v>2038598</v>
          </cell>
          <cell r="O29">
            <v>1960895</v>
          </cell>
          <cell r="P29">
            <v>77703</v>
          </cell>
          <cell r="Q29">
            <v>23.63</v>
          </cell>
          <cell r="R29">
            <v>26.78</v>
          </cell>
          <cell r="S29">
            <v>2.1438885000664598E-2</v>
          </cell>
          <cell r="T29">
            <v>2.4012067777452684E-2</v>
          </cell>
          <cell r="U29">
            <v>2.2085972941693344E-2</v>
          </cell>
          <cell r="W29">
            <v>12</v>
          </cell>
          <cell r="X29">
            <v>13</v>
          </cell>
          <cell r="Y29">
            <v>13</v>
          </cell>
          <cell r="Z29">
            <v>13</v>
          </cell>
          <cell r="AA29">
            <v>13</v>
          </cell>
          <cell r="AC29">
            <v>10302</v>
          </cell>
          <cell r="AD29">
            <v>10550</v>
          </cell>
          <cell r="AE29">
            <v>10817</v>
          </cell>
          <cell r="AF29">
            <v>11076</v>
          </cell>
          <cell r="AG29">
            <v>11268</v>
          </cell>
          <cell r="AI29">
            <v>2752</v>
          </cell>
          <cell r="AK29">
            <v>256744</v>
          </cell>
          <cell r="AL29">
            <v>247864</v>
          </cell>
          <cell r="AM29">
            <v>8880</v>
          </cell>
          <cell r="AN29">
            <v>249241</v>
          </cell>
          <cell r="AO29">
            <v>236955</v>
          </cell>
          <cell r="AP29">
            <v>12286</v>
          </cell>
          <cell r="AR29">
            <v>319270.30326964002</v>
          </cell>
          <cell r="AS29">
            <v>303532.30291668529</v>
          </cell>
          <cell r="AT29">
            <v>15738.000352954761</v>
          </cell>
          <cell r="AV29">
            <v>0.41</v>
          </cell>
          <cell r="AW29">
            <v>0.32700000000000001</v>
          </cell>
          <cell r="AX29">
            <v>0.75900000000000001</v>
          </cell>
          <cell r="AZ29">
            <v>0.30299999999999999</v>
          </cell>
          <cell r="BA29">
            <v>0.33600000000000002</v>
          </cell>
          <cell r="BB29">
            <v>0.16699999999999998</v>
          </cell>
          <cell r="BD29">
            <v>103719</v>
          </cell>
          <cell r="BE29">
            <v>69655</v>
          </cell>
          <cell r="BF29">
            <v>34064</v>
          </cell>
          <cell r="BH29">
            <v>0.3091661858596827</v>
          </cell>
          <cell r="BI29">
            <v>0.21839343124329405</v>
          </cell>
          <cell r="BJ29">
            <v>2.0598627567636671</v>
          </cell>
        </row>
        <row r="30">
          <cell r="B30">
            <v>22</v>
          </cell>
          <cell r="C30">
            <v>6</v>
          </cell>
          <cell r="D30">
            <v>2</v>
          </cell>
          <cell r="E30" t="str">
            <v>Banda</v>
          </cell>
          <cell r="F30" t="str">
            <v>Split</v>
          </cell>
          <cell r="G30">
            <v>2</v>
          </cell>
          <cell r="H30">
            <v>1862139</v>
          </cell>
          <cell r="I30">
            <v>1622718</v>
          </cell>
          <cell r="J30">
            <v>239421</v>
          </cell>
          <cell r="K30">
            <v>1214198</v>
          </cell>
          <cell r="L30">
            <v>1058085</v>
          </cell>
          <cell r="M30">
            <v>156113</v>
          </cell>
          <cell r="N30">
            <v>1500253</v>
          </cell>
          <cell r="O30">
            <v>1256230</v>
          </cell>
          <cell r="P30">
            <v>244023</v>
          </cell>
          <cell r="Q30">
            <v>23.69</v>
          </cell>
          <cell r="R30">
            <v>18.489999999999998</v>
          </cell>
          <cell r="S30">
            <v>2.1488446557463181E-2</v>
          </cell>
          <cell r="T30">
            <v>1.7110575489174495E-2</v>
          </cell>
          <cell r="U30">
            <v>2.1380351690864829E-2</v>
          </cell>
          <cell r="X30">
            <v>0</v>
          </cell>
          <cell r="Y30">
            <v>0</v>
          </cell>
          <cell r="Z30">
            <v>0</v>
          </cell>
          <cell r="AA30">
            <v>0</v>
          </cell>
          <cell r="AD30">
            <v>0</v>
          </cell>
          <cell r="AE30">
            <v>0</v>
          </cell>
          <cell r="AF30">
            <v>0</v>
          </cell>
          <cell r="AG30">
            <v>0</v>
          </cell>
          <cell r="AI30">
            <v>4418</v>
          </cell>
          <cell r="AK30">
            <v>298202</v>
          </cell>
          <cell r="AL30">
            <v>260286</v>
          </cell>
          <cell r="AM30">
            <v>37916</v>
          </cell>
          <cell r="AN30">
            <v>194441</v>
          </cell>
          <cell r="AO30">
            <v>169719</v>
          </cell>
          <cell r="AP30">
            <v>24722</v>
          </cell>
          <cell r="AR30">
            <v>249073.13418760186</v>
          </cell>
          <cell r="AS30">
            <v>217404.98794588385</v>
          </cell>
          <cell r="AT30">
            <v>31668.146241718019</v>
          </cell>
          <cell r="AV30">
            <v>0.41</v>
          </cell>
          <cell r="AW30">
            <v>0.32700000000000001</v>
          </cell>
          <cell r="AX30">
            <v>0.75900000000000001</v>
          </cell>
          <cell r="AZ30">
            <v>0.30299999999999999</v>
          </cell>
          <cell r="BA30">
            <v>0.33600000000000002</v>
          </cell>
          <cell r="BB30">
            <v>0.16699999999999998</v>
          </cell>
          <cell r="BD30">
            <v>0</v>
          </cell>
          <cell r="BE30">
            <v>0</v>
          </cell>
          <cell r="BF30">
            <v>0</v>
          </cell>
          <cell r="BH30">
            <v>0</v>
          </cell>
          <cell r="BI30">
            <v>0</v>
          </cell>
          <cell r="BJ30">
            <v>0</v>
          </cell>
        </row>
        <row r="31">
          <cell r="B31">
            <v>23</v>
          </cell>
          <cell r="C31">
            <v>6</v>
          </cell>
          <cell r="D31">
            <v>4</v>
          </cell>
          <cell r="E31" t="str">
            <v>Chitrakoot</v>
          </cell>
          <cell r="F31" t="str">
            <v>New</v>
          </cell>
          <cell r="G31">
            <v>1</v>
          </cell>
          <cell r="H31">
            <v>0</v>
          </cell>
          <cell r="I31">
            <v>0</v>
          </cell>
          <cell r="J31">
            <v>0</v>
          </cell>
          <cell r="K31">
            <v>647941</v>
          </cell>
          <cell r="L31">
            <v>564633</v>
          </cell>
          <cell r="M31">
            <v>83308</v>
          </cell>
          <cell r="N31">
            <v>800592</v>
          </cell>
          <cell r="O31">
            <v>724096</v>
          </cell>
          <cell r="P31">
            <v>76496</v>
          </cell>
          <cell r="Q31">
            <v>16.78</v>
          </cell>
          <cell r="R31">
            <v>34.33</v>
          </cell>
          <cell r="S31">
            <v>1.5633101826060258E-2</v>
          </cell>
          <cell r="T31">
            <v>2.9952749902958598E-2</v>
          </cell>
          <cell r="U31">
            <v>2.1380538313838349E-2</v>
          </cell>
          <cell r="X31">
            <v>0</v>
          </cell>
          <cell r="Y31">
            <v>0</v>
          </cell>
          <cell r="Z31">
            <v>0</v>
          </cell>
          <cell r="AA31">
            <v>0</v>
          </cell>
          <cell r="AD31">
            <v>445</v>
          </cell>
          <cell r="AE31">
            <v>0</v>
          </cell>
          <cell r="AF31">
            <v>0</v>
          </cell>
          <cell r="AG31">
            <v>0</v>
          </cell>
          <cell r="AI31">
            <v>3206</v>
          </cell>
          <cell r="AK31">
            <v>0</v>
          </cell>
          <cell r="AL31">
            <v>0</v>
          </cell>
          <cell r="AM31">
            <v>0</v>
          </cell>
          <cell r="AN31">
            <v>103761</v>
          </cell>
          <cell r="AO31">
            <v>90567</v>
          </cell>
          <cell r="AP31">
            <v>13194</v>
          </cell>
          <cell r="AR31">
            <v>132914.75294017085</v>
          </cell>
          <cell r="AS31">
            <v>116013.6316104553</v>
          </cell>
          <cell r="AT31">
            <v>16901.121329715537</v>
          </cell>
          <cell r="AV31">
            <v>0.41</v>
          </cell>
          <cell r="AW31">
            <v>0.32700000000000001</v>
          </cell>
          <cell r="AX31">
            <v>0.75900000000000001</v>
          </cell>
          <cell r="AZ31">
            <v>0.30299999999999999</v>
          </cell>
          <cell r="BA31">
            <v>0.33600000000000002</v>
          </cell>
          <cell r="BB31">
            <v>0.16699999999999998</v>
          </cell>
          <cell r="BD31">
            <v>0</v>
          </cell>
          <cell r="BE31">
            <v>0</v>
          </cell>
          <cell r="BF31">
            <v>0</v>
          </cell>
          <cell r="BH31">
            <v>0</v>
          </cell>
          <cell r="BI31">
            <v>0</v>
          </cell>
          <cell r="BJ31">
            <v>0</v>
          </cell>
        </row>
        <row r="32">
          <cell r="B32">
            <v>24</v>
          </cell>
          <cell r="C32">
            <v>6</v>
          </cell>
          <cell r="D32">
            <v>2</v>
          </cell>
          <cell r="E32" t="str">
            <v>Hamirpur</v>
          </cell>
          <cell r="F32" t="str">
            <v>Split</v>
          </cell>
          <cell r="G32">
            <v>2</v>
          </cell>
          <cell r="H32">
            <v>1466491</v>
          </cell>
          <cell r="I32">
            <v>1211846</v>
          </cell>
          <cell r="J32">
            <v>254645</v>
          </cell>
          <cell r="K32">
            <v>872903</v>
          </cell>
          <cell r="L32">
            <v>721331</v>
          </cell>
          <cell r="M32">
            <v>151572</v>
          </cell>
          <cell r="N32">
            <v>1042374</v>
          </cell>
          <cell r="O32">
            <v>868917</v>
          </cell>
          <cell r="P32">
            <v>173457</v>
          </cell>
          <cell r="Q32">
            <v>21.9</v>
          </cell>
          <cell r="R32">
            <v>17.850000000000001</v>
          </cell>
          <cell r="S32">
            <v>2.0000466908915326E-2</v>
          </cell>
          <cell r="T32">
            <v>1.6559863704994404E-2</v>
          </cell>
          <cell r="U32">
            <v>1.7901509520586112E-2</v>
          </cell>
          <cell r="W32">
            <v>1283</v>
          </cell>
          <cell r="X32">
            <v>1286</v>
          </cell>
          <cell r="Y32">
            <v>1287</v>
          </cell>
          <cell r="Z32">
            <v>1287</v>
          </cell>
          <cell r="AA32">
            <v>1287</v>
          </cell>
          <cell r="AC32">
            <v>32612</v>
          </cell>
          <cell r="AD32">
            <v>32972</v>
          </cell>
          <cell r="AE32">
            <v>34027</v>
          </cell>
          <cell r="AF32">
            <v>34255</v>
          </cell>
          <cell r="AG32">
            <v>34464</v>
          </cell>
          <cell r="AI32">
            <v>4316</v>
          </cell>
          <cell r="AK32">
            <v>240803</v>
          </cell>
          <cell r="AL32">
            <v>199378</v>
          </cell>
          <cell r="AM32">
            <v>41425</v>
          </cell>
          <cell r="AN32">
            <v>143334</v>
          </cell>
          <cell r="AO32">
            <v>118677</v>
          </cell>
          <cell r="AP32">
            <v>24657</v>
          </cell>
          <cell r="AR32">
            <v>183606.58819716895</v>
          </cell>
          <cell r="AS32">
            <v>152021.70502096793</v>
          </cell>
          <cell r="AT32">
            <v>31584.883176201005</v>
          </cell>
          <cell r="AV32">
            <v>0.41</v>
          </cell>
          <cell r="AW32">
            <v>0.32700000000000001</v>
          </cell>
          <cell r="AX32">
            <v>0.75900000000000001</v>
          </cell>
          <cell r="AZ32">
            <v>0.30299999999999999</v>
          </cell>
          <cell r="BA32">
            <v>0.33600000000000002</v>
          </cell>
          <cell r="BB32">
            <v>0.16699999999999998</v>
          </cell>
          <cell r="BD32">
            <v>25329</v>
          </cell>
          <cell r="BE32">
            <v>0</v>
          </cell>
          <cell r="BF32">
            <v>25329</v>
          </cell>
          <cell r="BH32">
            <v>0.1312870758711229</v>
          </cell>
          <cell r="BI32">
            <v>0</v>
          </cell>
          <cell r="BJ32">
            <v>0.76318699488630126</v>
          </cell>
        </row>
        <row r="33">
          <cell r="B33">
            <v>25</v>
          </cell>
          <cell r="C33">
            <v>6</v>
          </cell>
          <cell r="D33">
            <v>2</v>
          </cell>
          <cell r="E33" t="str">
            <v>Mahoba</v>
          </cell>
          <cell r="F33" t="str">
            <v>New</v>
          </cell>
          <cell r="G33">
            <v>1</v>
          </cell>
          <cell r="H33">
            <v>0</v>
          </cell>
          <cell r="I33">
            <v>0</v>
          </cell>
          <cell r="J33">
            <v>0</v>
          </cell>
          <cell r="K33">
            <v>593588</v>
          </cell>
          <cell r="L33">
            <v>490515</v>
          </cell>
          <cell r="M33">
            <v>103073</v>
          </cell>
          <cell r="N33">
            <v>708831</v>
          </cell>
          <cell r="O33">
            <v>554044</v>
          </cell>
          <cell r="P33">
            <v>154787</v>
          </cell>
          <cell r="Q33">
            <v>24.2</v>
          </cell>
          <cell r="R33">
            <v>21.8</v>
          </cell>
          <cell r="S33">
            <v>2.1908848379270873E-2</v>
          </cell>
          <cell r="T33">
            <v>1.9916760821878876E-2</v>
          </cell>
          <cell r="U33">
            <v>1.7901510915810714E-2</v>
          </cell>
          <cell r="X33">
            <v>0</v>
          </cell>
          <cell r="Y33">
            <v>0</v>
          </cell>
          <cell r="Z33">
            <v>0</v>
          </cell>
          <cell r="AA33">
            <v>0</v>
          </cell>
          <cell r="AD33">
            <v>0</v>
          </cell>
          <cell r="AE33">
            <v>0</v>
          </cell>
          <cell r="AF33">
            <v>0</v>
          </cell>
          <cell r="AG33">
            <v>0</v>
          </cell>
          <cell r="AI33">
            <v>2850</v>
          </cell>
          <cell r="AK33">
            <v>0</v>
          </cell>
          <cell r="AL33">
            <v>0</v>
          </cell>
          <cell r="AM33">
            <v>0</v>
          </cell>
          <cell r="AN33">
            <v>97469</v>
          </cell>
          <cell r="AO33">
            <v>80701</v>
          </cell>
          <cell r="AP33">
            <v>16768</v>
          </cell>
          <cell r="AR33">
            <v>124854.88819812368</v>
          </cell>
          <cell r="AS33">
            <v>103375.57923521099</v>
          </cell>
          <cell r="AT33">
            <v>21479.308962912699</v>
          </cell>
          <cell r="AV33">
            <v>0.41</v>
          </cell>
          <cell r="AW33">
            <v>0.32700000000000001</v>
          </cell>
          <cell r="AX33">
            <v>0.75900000000000001</v>
          </cell>
          <cell r="AZ33">
            <v>0.30299999999999999</v>
          </cell>
          <cell r="BA33">
            <v>0.33600000000000002</v>
          </cell>
          <cell r="BB33">
            <v>0.16699999999999998</v>
          </cell>
          <cell r="BD33">
            <v>17487</v>
          </cell>
          <cell r="BE33">
            <v>6908</v>
          </cell>
          <cell r="BF33">
            <v>10579</v>
          </cell>
          <cell r="BH33">
            <v>0.13329134551745506</v>
          </cell>
          <cell r="BI33">
            <v>6.359552617656733E-2</v>
          </cell>
          <cell r="BJ33">
            <v>0.46872325848435514</v>
          </cell>
        </row>
        <row r="34">
          <cell r="B34">
            <v>26</v>
          </cell>
          <cell r="C34">
            <v>7</v>
          </cell>
          <cell r="D34">
            <v>3</v>
          </cell>
          <cell r="E34" t="str">
            <v>Bahraich</v>
          </cell>
          <cell r="F34" t="str">
            <v>Split</v>
          </cell>
          <cell r="G34">
            <v>2</v>
          </cell>
          <cell r="H34">
            <v>2763750</v>
          </cell>
          <cell r="I34">
            <v>2546844</v>
          </cell>
          <cell r="J34">
            <v>216906</v>
          </cell>
          <cell r="K34">
            <v>1851140</v>
          </cell>
          <cell r="L34">
            <v>1705858</v>
          </cell>
          <cell r="M34">
            <v>145282</v>
          </cell>
          <cell r="N34">
            <v>2384239</v>
          </cell>
          <cell r="O34">
            <v>2146187</v>
          </cell>
          <cell r="P34">
            <v>238052</v>
          </cell>
          <cell r="Q34">
            <v>25.19</v>
          </cell>
          <cell r="R34">
            <v>29.55</v>
          </cell>
          <cell r="S34">
            <v>2.2720506259497952E-2</v>
          </cell>
          <cell r="T34">
            <v>2.6227720680175537E-2</v>
          </cell>
          <cell r="U34">
            <v>2.5630794973076076E-2</v>
          </cell>
          <cell r="W34">
            <v>519</v>
          </cell>
          <cell r="X34">
            <v>521</v>
          </cell>
          <cell r="Y34">
            <v>536</v>
          </cell>
          <cell r="Z34">
            <v>536</v>
          </cell>
          <cell r="AA34">
            <v>536</v>
          </cell>
          <cell r="AC34">
            <v>1716</v>
          </cell>
          <cell r="AD34">
            <v>1754</v>
          </cell>
          <cell r="AE34">
            <v>1814</v>
          </cell>
          <cell r="AF34">
            <v>1864</v>
          </cell>
          <cell r="AG34">
            <v>1904</v>
          </cell>
          <cell r="AI34">
            <v>5751</v>
          </cell>
          <cell r="AK34">
            <v>449687</v>
          </cell>
          <cell r="AL34">
            <v>419800</v>
          </cell>
          <cell r="AM34">
            <v>29887</v>
          </cell>
          <cell r="AN34">
            <v>301198</v>
          </cell>
          <cell r="AO34">
            <v>281179</v>
          </cell>
          <cell r="AP34">
            <v>20019</v>
          </cell>
          <cell r="AR34">
            <v>385825.67396298778</v>
          </cell>
          <cell r="AS34">
            <v>360181.93075398554</v>
          </cell>
          <cell r="AT34">
            <v>25643.743209002227</v>
          </cell>
          <cell r="AV34">
            <v>0.41</v>
          </cell>
          <cell r="AW34">
            <v>0.32700000000000001</v>
          </cell>
          <cell r="AX34">
            <v>0.75900000000000001</v>
          </cell>
          <cell r="AZ34">
            <v>0.30299999999999999</v>
          </cell>
          <cell r="BA34">
            <v>0.33600000000000002</v>
          </cell>
          <cell r="BB34">
            <v>0.16699999999999998</v>
          </cell>
          <cell r="BD34">
            <v>58635</v>
          </cell>
          <cell r="BE34">
            <v>34208</v>
          </cell>
          <cell r="BF34">
            <v>24427</v>
          </cell>
          <cell r="BH34">
            <v>0.14462987073764758</v>
          </cell>
          <cell r="BI34">
            <v>9.0385331210624725E-2</v>
          </cell>
          <cell r="BJ34">
            <v>0.9065273371280147</v>
          </cell>
        </row>
        <row r="35">
          <cell r="B35">
            <v>27</v>
          </cell>
          <cell r="C35">
            <v>7</v>
          </cell>
          <cell r="D35">
            <v>3</v>
          </cell>
          <cell r="E35" t="str">
            <v>Balrampur</v>
          </cell>
          <cell r="F35" t="str">
            <v>New</v>
          </cell>
          <cell r="G35">
            <v>1</v>
          </cell>
          <cell r="H35">
            <v>0</v>
          </cell>
          <cell r="I35">
            <v>0</v>
          </cell>
          <cell r="J35">
            <v>0</v>
          </cell>
          <cell r="K35">
            <v>1352505</v>
          </cell>
          <cell r="L35">
            <v>1252299</v>
          </cell>
          <cell r="M35">
            <v>100206</v>
          </cell>
          <cell r="N35">
            <v>1684567</v>
          </cell>
          <cell r="O35">
            <v>1549293</v>
          </cell>
          <cell r="P35">
            <v>135274</v>
          </cell>
          <cell r="Q35">
            <v>25.52</v>
          </cell>
          <cell r="R35">
            <v>23.08</v>
          </cell>
          <cell r="S35">
            <v>2.2989775446581096E-2</v>
          </cell>
          <cell r="T35">
            <v>2.0983559238962446E-2</v>
          </cell>
          <cell r="U35">
            <v>2.2197797711060785E-2</v>
          </cell>
          <cell r="X35">
            <v>0</v>
          </cell>
          <cell r="Y35">
            <v>0</v>
          </cell>
          <cell r="Z35">
            <v>0</v>
          </cell>
          <cell r="AA35">
            <v>0</v>
          </cell>
          <cell r="AD35">
            <v>0</v>
          </cell>
          <cell r="AE35">
            <v>0</v>
          </cell>
          <cell r="AF35">
            <v>0</v>
          </cell>
          <cell r="AG35">
            <v>0</v>
          </cell>
          <cell r="AI35">
            <v>2927</v>
          </cell>
          <cell r="AK35">
            <v>0</v>
          </cell>
          <cell r="AL35">
            <v>0</v>
          </cell>
          <cell r="AM35">
            <v>0</v>
          </cell>
          <cell r="AN35">
            <v>211718</v>
          </cell>
          <cell r="AO35">
            <v>197768</v>
          </cell>
          <cell r="AP35">
            <v>13950</v>
          </cell>
          <cell r="AR35">
            <v>271204.45700202475</v>
          </cell>
          <cell r="AS35">
            <v>253334.92217183436</v>
          </cell>
          <cell r="AT35">
            <v>17869.534830190372</v>
          </cell>
          <cell r="AV35">
            <v>0.41</v>
          </cell>
          <cell r="AW35">
            <v>0.32700000000000001</v>
          </cell>
          <cell r="AX35">
            <v>0.75900000000000001</v>
          </cell>
          <cell r="AZ35">
            <v>0.30299999999999999</v>
          </cell>
          <cell r="BA35">
            <v>0.33600000000000002</v>
          </cell>
          <cell r="BB35">
            <v>0.16699999999999998</v>
          </cell>
          <cell r="BD35">
            <v>44779</v>
          </cell>
          <cell r="BE35">
            <v>30823</v>
          </cell>
          <cell r="BF35">
            <v>13956</v>
          </cell>
          <cell r="BH35">
            <v>0.15713385319529033</v>
          </cell>
          <cell r="BI35">
            <v>0.11579026210481498</v>
          </cell>
          <cell r="BJ35">
            <v>0.74325853583193069</v>
          </cell>
        </row>
        <row r="36">
          <cell r="B36">
            <v>28</v>
          </cell>
          <cell r="C36">
            <v>7</v>
          </cell>
          <cell r="D36">
            <v>3</v>
          </cell>
          <cell r="E36" t="str">
            <v>Gonda</v>
          </cell>
          <cell r="F36" t="str">
            <v>Split</v>
          </cell>
          <cell r="G36">
            <v>2</v>
          </cell>
          <cell r="H36">
            <v>3573075</v>
          </cell>
          <cell r="I36">
            <v>3308349</v>
          </cell>
          <cell r="J36">
            <v>264726</v>
          </cell>
          <cell r="K36">
            <v>2220570</v>
          </cell>
          <cell r="L36">
            <v>2056050</v>
          </cell>
          <cell r="M36">
            <v>164520</v>
          </cell>
          <cell r="N36">
            <v>2765754</v>
          </cell>
          <cell r="O36">
            <v>2569595</v>
          </cell>
          <cell r="P36">
            <v>196159</v>
          </cell>
          <cell r="Q36">
            <v>26.62</v>
          </cell>
          <cell r="R36">
            <v>25.46</v>
          </cell>
          <cell r="S36">
            <v>2.388276106248699E-2</v>
          </cell>
          <cell r="T36">
            <v>2.294086483986657E-2</v>
          </cell>
          <cell r="U36">
            <v>2.2197720393213993E-2</v>
          </cell>
          <cell r="W36">
            <v>1070</v>
          </cell>
          <cell r="X36">
            <v>1075</v>
          </cell>
          <cell r="Y36">
            <v>1085</v>
          </cell>
          <cell r="Z36">
            <v>1085</v>
          </cell>
          <cell r="AA36">
            <v>1085</v>
          </cell>
          <cell r="AC36">
            <v>9011</v>
          </cell>
          <cell r="AD36">
            <v>9066</v>
          </cell>
          <cell r="AE36">
            <v>9220</v>
          </cell>
          <cell r="AF36">
            <v>9256</v>
          </cell>
          <cell r="AG36">
            <v>9274</v>
          </cell>
          <cell r="AI36">
            <v>4425</v>
          </cell>
          <cell r="AK36">
            <v>559321</v>
          </cell>
          <cell r="AL36">
            <v>522468</v>
          </cell>
          <cell r="AM36">
            <v>36853</v>
          </cell>
          <cell r="AN36">
            <v>347603</v>
          </cell>
          <cell r="AO36">
            <v>324700</v>
          </cell>
          <cell r="AP36">
            <v>22903</v>
          </cell>
          <cell r="AR36">
            <v>445269.09789094364</v>
          </cell>
          <cell r="AS36">
            <v>415931.03651346336</v>
          </cell>
          <cell r="AT36">
            <v>29338.061377480291</v>
          </cell>
          <cell r="AV36">
            <v>0.41</v>
          </cell>
          <cell r="AW36">
            <v>0.32700000000000001</v>
          </cell>
          <cell r="AX36">
            <v>0.75900000000000001</v>
          </cell>
          <cell r="AZ36">
            <v>0.30299999999999999</v>
          </cell>
          <cell r="BA36">
            <v>0.33600000000000002</v>
          </cell>
          <cell r="BB36">
            <v>0.16699999999999998</v>
          </cell>
          <cell r="BD36">
            <v>68596</v>
          </cell>
          <cell r="BE36">
            <v>43608</v>
          </cell>
          <cell r="BF36">
            <v>24988</v>
          </cell>
          <cell r="BH36">
            <v>0.14661163196962276</v>
          </cell>
          <cell r="BI36">
            <v>9.9778514231470355E-2</v>
          </cell>
          <cell r="BJ36">
            <v>0.81057326710816757</v>
          </cell>
        </row>
        <row r="37">
          <cell r="B37">
            <v>29</v>
          </cell>
          <cell r="C37">
            <v>7</v>
          </cell>
          <cell r="D37">
            <v>3</v>
          </cell>
          <cell r="E37" t="str">
            <v>Shrawasti</v>
          </cell>
          <cell r="F37" t="str">
            <v>New</v>
          </cell>
          <cell r="G37">
            <v>1</v>
          </cell>
          <cell r="H37">
            <v>0</v>
          </cell>
          <cell r="I37">
            <v>0</v>
          </cell>
          <cell r="J37">
            <v>0</v>
          </cell>
          <cell r="K37">
            <v>912610</v>
          </cell>
          <cell r="L37">
            <v>840986</v>
          </cell>
          <cell r="M37">
            <v>71624</v>
          </cell>
          <cell r="N37">
            <v>1175428</v>
          </cell>
          <cell r="O37">
            <v>1142081</v>
          </cell>
          <cell r="P37">
            <v>33347</v>
          </cell>
          <cell r="Q37">
            <v>23.75</v>
          </cell>
          <cell r="R37">
            <v>27.3</v>
          </cell>
          <cell r="S37">
            <v>2.1537986481630966E-2</v>
          </cell>
          <cell r="T37">
            <v>2.4431302673932009E-2</v>
          </cell>
          <cell r="U37">
            <v>2.5630862572723956E-2</v>
          </cell>
          <cell r="X37">
            <v>0</v>
          </cell>
          <cell r="Y37">
            <v>0</v>
          </cell>
          <cell r="Z37">
            <v>0</v>
          </cell>
          <cell r="AA37">
            <v>0</v>
          </cell>
          <cell r="AD37">
            <v>0</v>
          </cell>
          <cell r="AE37">
            <v>0</v>
          </cell>
          <cell r="AF37">
            <v>0</v>
          </cell>
          <cell r="AG37">
            <v>0</v>
          </cell>
          <cell r="AI37">
            <v>1126</v>
          </cell>
          <cell r="AK37">
            <v>0</v>
          </cell>
          <cell r="AL37">
            <v>0</v>
          </cell>
          <cell r="AM37">
            <v>0</v>
          </cell>
          <cell r="AN37">
            <v>148489</v>
          </cell>
          <cell r="AO37">
            <v>138621</v>
          </cell>
          <cell r="AP37">
            <v>9868</v>
          </cell>
          <cell r="AR37">
            <v>190209.98977778768</v>
          </cell>
          <cell r="AS37">
            <v>177569.37546206592</v>
          </cell>
          <cell r="AT37">
            <v>12640.614315721763</v>
          </cell>
          <cell r="AV37">
            <v>0.41</v>
          </cell>
          <cell r="AW37">
            <v>0.32700000000000001</v>
          </cell>
          <cell r="AX37">
            <v>0.75900000000000001</v>
          </cell>
          <cell r="AZ37">
            <v>0.30299999999999999</v>
          </cell>
          <cell r="BA37">
            <v>0.33600000000000002</v>
          </cell>
          <cell r="BB37">
            <v>0.16699999999999998</v>
          </cell>
          <cell r="BD37">
            <v>0</v>
          </cell>
          <cell r="BE37">
            <v>0</v>
          </cell>
          <cell r="BF37">
            <v>0</v>
          </cell>
          <cell r="BH37">
            <v>0</v>
          </cell>
          <cell r="BI37">
            <v>0</v>
          </cell>
          <cell r="BJ37">
            <v>0</v>
          </cell>
        </row>
        <row r="38">
          <cell r="B38">
            <v>30</v>
          </cell>
          <cell r="C38">
            <v>8</v>
          </cell>
          <cell r="D38">
            <v>3</v>
          </cell>
          <cell r="E38" t="str">
            <v>Ambedaker Nagar</v>
          </cell>
          <cell r="F38" t="str">
            <v>New</v>
          </cell>
          <cell r="G38">
            <v>1</v>
          </cell>
          <cell r="H38">
            <v>0</v>
          </cell>
          <cell r="I38">
            <v>0</v>
          </cell>
          <cell r="J38">
            <v>0</v>
          </cell>
          <cell r="K38">
            <v>1466598</v>
          </cell>
          <cell r="L38">
            <v>1295626</v>
          </cell>
          <cell r="M38">
            <v>170972</v>
          </cell>
          <cell r="N38">
            <v>2025373</v>
          </cell>
          <cell r="O38">
            <v>1844711</v>
          </cell>
          <cell r="P38">
            <v>180662</v>
          </cell>
          <cell r="Q38">
            <v>25.45</v>
          </cell>
          <cell r="R38">
            <v>24.31</v>
          </cell>
          <cell r="S38">
            <v>2.2932711025443364E-2</v>
          </cell>
          <cell r="T38">
            <v>2.1999319552667984E-2</v>
          </cell>
          <cell r="U38">
            <v>3.2807523215863332E-2</v>
          </cell>
          <cell r="W38">
            <v>790</v>
          </cell>
          <cell r="X38">
            <v>790</v>
          </cell>
          <cell r="Y38">
            <v>802</v>
          </cell>
          <cell r="Z38">
            <v>802</v>
          </cell>
          <cell r="AA38">
            <v>802</v>
          </cell>
          <cell r="AC38">
            <v>11818</v>
          </cell>
          <cell r="AD38">
            <v>11922</v>
          </cell>
          <cell r="AE38">
            <v>12042</v>
          </cell>
          <cell r="AF38">
            <v>12162</v>
          </cell>
          <cell r="AG38">
            <v>12262</v>
          </cell>
          <cell r="AI38">
            <v>2372</v>
          </cell>
          <cell r="AK38">
            <v>0</v>
          </cell>
          <cell r="AL38">
            <v>0</v>
          </cell>
          <cell r="AM38">
            <v>0</v>
          </cell>
          <cell r="AN38">
            <v>232211</v>
          </cell>
          <cell r="AO38">
            <v>207417</v>
          </cell>
          <cell r="AP38">
            <v>24794</v>
          </cell>
          <cell r="AR38">
            <v>297455.38010418182</v>
          </cell>
          <cell r="AS38">
            <v>265695.00400527572</v>
          </cell>
          <cell r="AT38">
            <v>31760.376098906097</v>
          </cell>
          <cell r="AV38">
            <v>0.41</v>
          </cell>
          <cell r="AW38">
            <v>0.32700000000000001</v>
          </cell>
          <cell r="AX38">
            <v>0.75900000000000001</v>
          </cell>
          <cell r="AZ38">
            <v>0.30299999999999999</v>
          </cell>
          <cell r="BA38">
            <v>0.33600000000000002</v>
          </cell>
          <cell r="BB38">
            <v>0.16699999999999998</v>
          </cell>
          <cell r="BD38">
            <v>63878</v>
          </cell>
          <cell r="BE38">
            <v>48643</v>
          </cell>
          <cell r="BF38">
            <v>15235</v>
          </cell>
          <cell r="BH38">
            <v>0.20437213113260985</v>
          </cell>
          <cell r="BI38">
            <v>0.17423249490920034</v>
          </cell>
          <cell r="BJ38">
            <v>0.45650865313595473</v>
          </cell>
        </row>
        <row r="39">
          <cell r="B39">
            <v>31</v>
          </cell>
          <cell r="C39">
            <v>8</v>
          </cell>
          <cell r="D39">
            <v>3</v>
          </cell>
          <cell r="E39" t="str">
            <v>Barabanki</v>
          </cell>
          <cell r="H39">
            <v>2423136</v>
          </cell>
          <cell r="I39">
            <v>2198258</v>
          </cell>
          <cell r="J39">
            <v>224878</v>
          </cell>
          <cell r="K39">
            <v>2423136</v>
          </cell>
          <cell r="L39">
            <v>2198258</v>
          </cell>
          <cell r="M39">
            <v>224878</v>
          </cell>
          <cell r="N39">
            <v>2673394</v>
          </cell>
          <cell r="O39">
            <v>2425535</v>
          </cell>
          <cell r="P39">
            <v>247859</v>
          </cell>
          <cell r="Q39">
            <v>26.59</v>
          </cell>
          <cell r="R39">
            <v>26.4</v>
          </cell>
          <cell r="S39">
            <v>2.3858499683352186E-2</v>
          </cell>
          <cell r="T39">
            <v>2.3704724006482714E-2</v>
          </cell>
          <cell r="U39">
            <v>9.8770852947653864E-3</v>
          </cell>
          <cell r="X39">
            <v>0</v>
          </cell>
          <cell r="Y39">
            <v>0</v>
          </cell>
          <cell r="Z39">
            <v>0</v>
          </cell>
          <cell r="AA39">
            <v>0</v>
          </cell>
          <cell r="AD39">
            <v>14</v>
          </cell>
          <cell r="AE39">
            <v>0</v>
          </cell>
          <cell r="AF39">
            <v>0</v>
          </cell>
          <cell r="AG39">
            <v>0</v>
          </cell>
          <cell r="AI39">
            <v>3825</v>
          </cell>
          <cell r="AK39">
            <v>431765</v>
          </cell>
          <cell r="AL39">
            <v>398505</v>
          </cell>
          <cell r="AM39">
            <v>33260</v>
          </cell>
          <cell r="AN39">
            <v>431765</v>
          </cell>
          <cell r="AO39">
            <v>398505</v>
          </cell>
          <cell r="AP39">
            <v>33260</v>
          </cell>
          <cell r="AR39">
            <v>553078.11512237601</v>
          </cell>
          <cell r="AS39">
            <v>510473.04498243827</v>
          </cell>
          <cell r="AT39">
            <v>42605.070139937758</v>
          </cell>
          <cell r="AV39">
            <v>0.41</v>
          </cell>
          <cell r="AW39">
            <v>0.32700000000000001</v>
          </cell>
          <cell r="AX39">
            <v>0.75900000000000001</v>
          </cell>
          <cell r="AZ39">
            <v>0.30299999999999999</v>
          </cell>
          <cell r="BA39">
            <v>0.33600000000000002</v>
          </cell>
          <cell r="BB39">
            <v>0.16699999999999998</v>
          </cell>
          <cell r="BD39">
            <v>81614</v>
          </cell>
          <cell r="BE39">
            <v>58102</v>
          </cell>
          <cell r="BF39">
            <v>23512</v>
          </cell>
          <cell r="BH39">
            <v>0.14043339063547985</v>
          </cell>
          <cell r="BI39">
            <v>0.10832045099460826</v>
          </cell>
          <cell r="BJ39">
            <v>0.52519487625140104</v>
          </cell>
        </row>
        <row r="40">
          <cell r="B40">
            <v>32</v>
          </cell>
          <cell r="C40">
            <v>8</v>
          </cell>
          <cell r="D40">
            <v>3</v>
          </cell>
          <cell r="E40" t="str">
            <v>Faizabad</v>
          </cell>
          <cell r="F40" t="str">
            <v>Split</v>
          </cell>
          <cell r="G40">
            <v>2</v>
          </cell>
          <cell r="H40">
            <v>2978484</v>
          </cell>
          <cell r="I40">
            <v>2631261</v>
          </cell>
          <cell r="J40">
            <v>347223</v>
          </cell>
          <cell r="K40">
            <v>1511886</v>
          </cell>
          <cell r="L40">
            <v>1335635</v>
          </cell>
          <cell r="M40">
            <v>176251</v>
          </cell>
          <cell r="N40">
            <v>2087914</v>
          </cell>
          <cell r="O40">
            <v>1806600</v>
          </cell>
          <cell r="P40">
            <v>281314</v>
          </cell>
          <cell r="Q40">
            <v>23.77</v>
          </cell>
          <cell r="R40">
            <v>23.87</v>
          </cell>
          <cell r="S40">
            <v>2.1554494985880135E-2</v>
          </cell>
          <cell r="T40">
            <v>2.1637001511741971E-2</v>
          </cell>
          <cell r="U40">
            <v>3.2807435963712051E-2</v>
          </cell>
          <cell r="W40">
            <v>0</v>
          </cell>
          <cell r="X40">
            <v>0</v>
          </cell>
          <cell r="Y40">
            <v>0</v>
          </cell>
          <cell r="Z40">
            <v>0</v>
          </cell>
          <cell r="AA40">
            <v>0</v>
          </cell>
          <cell r="AC40">
            <v>0</v>
          </cell>
          <cell r="AD40">
            <v>4</v>
          </cell>
          <cell r="AE40">
            <v>0</v>
          </cell>
          <cell r="AF40">
            <v>0</v>
          </cell>
          <cell r="AG40">
            <v>0</v>
          </cell>
          <cell r="AI40">
            <v>2764</v>
          </cell>
          <cell r="AK40">
            <v>471593</v>
          </cell>
          <cell r="AL40">
            <v>421239</v>
          </cell>
          <cell r="AM40">
            <v>50354</v>
          </cell>
          <cell r="AN40">
            <v>239382</v>
          </cell>
          <cell r="AO40">
            <v>213822</v>
          </cell>
          <cell r="AP40">
            <v>25560</v>
          </cell>
          <cell r="AR40">
            <v>306641.21768606675</v>
          </cell>
          <cell r="AS40">
            <v>273899.61838429864</v>
          </cell>
          <cell r="AT40">
            <v>32741.599301768165</v>
          </cell>
          <cell r="AV40">
            <v>0.41</v>
          </cell>
          <cell r="AW40">
            <v>0.32700000000000001</v>
          </cell>
          <cell r="AX40">
            <v>0.75900000000000001</v>
          </cell>
          <cell r="AZ40">
            <v>0.30299999999999999</v>
          </cell>
          <cell r="BA40">
            <v>0.33600000000000002</v>
          </cell>
          <cell r="BB40">
            <v>0.16699999999999998</v>
          </cell>
          <cell r="BD40">
            <v>109635</v>
          </cell>
          <cell r="BE40">
            <v>72594</v>
          </cell>
          <cell r="BF40">
            <v>37041</v>
          </cell>
          <cell r="BH40">
            <v>0.34025998783361489</v>
          </cell>
          <cell r="BI40">
            <v>0.25223275995112732</v>
          </cell>
          <cell r="BJ40">
            <v>1.0766511427745082</v>
          </cell>
        </row>
        <row r="41">
          <cell r="B41">
            <v>33</v>
          </cell>
          <cell r="C41">
            <v>8</v>
          </cell>
          <cell r="D41">
            <v>3</v>
          </cell>
          <cell r="E41" t="str">
            <v>Sultanpur</v>
          </cell>
          <cell r="H41">
            <v>2558970</v>
          </cell>
          <cell r="I41">
            <v>2444802</v>
          </cell>
          <cell r="J41">
            <v>114168</v>
          </cell>
          <cell r="K41">
            <v>2558970</v>
          </cell>
          <cell r="L41">
            <v>2444802</v>
          </cell>
          <cell r="M41">
            <v>114168</v>
          </cell>
          <cell r="N41">
            <v>3190926</v>
          </cell>
          <cell r="O41">
            <v>3038675</v>
          </cell>
          <cell r="P41">
            <v>152251</v>
          </cell>
          <cell r="Q41">
            <v>25.32</v>
          </cell>
          <cell r="R41">
            <v>24.2</v>
          </cell>
          <cell r="S41">
            <v>2.2826658171600567E-2</v>
          </cell>
          <cell r="T41">
            <v>2.1908848379270873E-2</v>
          </cell>
          <cell r="U41">
            <v>2.2315990452679513E-2</v>
          </cell>
          <cell r="W41">
            <v>471</v>
          </cell>
          <cell r="X41">
            <v>477</v>
          </cell>
          <cell r="Y41">
            <v>481</v>
          </cell>
          <cell r="Z41">
            <v>481</v>
          </cell>
          <cell r="AA41">
            <v>481</v>
          </cell>
          <cell r="AC41">
            <v>8870</v>
          </cell>
          <cell r="AD41">
            <v>9192</v>
          </cell>
          <cell r="AE41">
            <v>9532</v>
          </cell>
          <cell r="AF41">
            <v>9645</v>
          </cell>
          <cell r="AG41">
            <v>9773</v>
          </cell>
          <cell r="AI41">
            <v>4436</v>
          </cell>
          <cell r="AK41">
            <v>415049</v>
          </cell>
          <cell r="AL41">
            <v>398823</v>
          </cell>
          <cell r="AM41">
            <v>16226</v>
          </cell>
          <cell r="AN41">
            <v>415049</v>
          </cell>
          <cell r="AO41">
            <v>398823</v>
          </cell>
          <cell r="AP41">
            <v>16226</v>
          </cell>
          <cell r="AR41">
            <v>531665.41661187692</v>
          </cell>
          <cell r="AS41">
            <v>510880.3935183523</v>
          </cell>
          <cell r="AT41">
            <v>20785.023093524658</v>
          </cell>
          <cell r="AV41">
            <v>0.41</v>
          </cell>
          <cell r="AW41">
            <v>0.32700000000000001</v>
          </cell>
          <cell r="AX41">
            <v>0.75900000000000001</v>
          </cell>
          <cell r="AZ41">
            <v>0.30299999999999999</v>
          </cell>
          <cell r="BA41">
            <v>0.33600000000000002</v>
          </cell>
          <cell r="BB41">
            <v>0.16699999999999998</v>
          </cell>
          <cell r="BD41">
            <v>117382</v>
          </cell>
          <cell r="BE41">
            <v>102139</v>
          </cell>
          <cell r="BF41">
            <v>15243</v>
          </cell>
          <cell r="BH41">
            <v>0.21011414261930533</v>
          </cell>
          <cell r="BI41">
            <v>0.19026747635469807</v>
          </cell>
          <cell r="BJ41">
            <v>0.69793042387466397</v>
          </cell>
        </row>
        <row r="42">
          <cell r="B42">
            <v>34</v>
          </cell>
          <cell r="C42">
            <v>9</v>
          </cell>
          <cell r="D42">
            <v>4</v>
          </cell>
          <cell r="E42" t="str">
            <v>Deoria</v>
          </cell>
          <cell r="F42" t="str">
            <v>Split</v>
          </cell>
          <cell r="G42">
            <v>2</v>
          </cell>
          <cell r="H42">
            <v>4440024</v>
          </cell>
          <cell r="I42">
            <v>4113897</v>
          </cell>
          <cell r="J42">
            <v>326127</v>
          </cell>
          <cell r="K42">
            <v>2156220</v>
          </cell>
          <cell r="L42">
            <v>1997843</v>
          </cell>
          <cell r="M42">
            <v>158377</v>
          </cell>
          <cell r="N42">
            <v>2730376</v>
          </cell>
          <cell r="O42">
            <v>2460256</v>
          </cell>
          <cell r="P42">
            <v>270120</v>
          </cell>
          <cell r="Q42">
            <v>24.95</v>
          </cell>
          <cell r="R42">
            <v>25.03</v>
          </cell>
          <cell r="S42">
            <v>2.2524272591935457E-2</v>
          </cell>
          <cell r="T42">
            <v>2.2589721477868308E-2</v>
          </cell>
          <cell r="U42">
            <v>2.3889145080040253E-2</v>
          </cell>
          <cell r="W42">
            <v>1275</v>
          </cell>
          <cell r="X42">
            <v>1285</v>
          </cell>
          <cell r="Y42">
            <v>1291</v>
          </cell>
          <cell r="Z42">
            <v>1291</v>
          </cell>
          <cell r="AA42">
            <v>1291</v>
          </cell>
          <cell r="AC42">
            <v>8247</v>
          </cell>
          <cell r="AD42">
            <v>8341</v>
          </cell>
          <cell r="AE42">
            <v>8415</v>
          </cell>
          <cell r="AF42">
            <v>8452</v>
          </cell>
          <cell r="AG42">
            <v>8483</v>
          </cell>
          <cell r="AI42">
            <v>2535</v>
          </cell>
          <cell r="AK42">
            <v>648411</v>
          </cell>
          <cell r="AL42">
            <v>604506</v>
          </cell>
          <cell r="AM42">
            <v>43905</v>
          </cell>
          <cell r="AN42">
            <v>314890</v>
          </cell>
          <cell r="AO42">
            <v>293568</v>
          </cell>
          <cell r="AP42">
            <v>21322</v>
          </cell>
          <cell r="AR42">
            <v>403364.71847158752</v>
          </cell>
          <cell r="AS42">
            <v>376051.87104152882</v>
          </cell>
          <cell r="AT42">
            <v>27312.847430058719</v>
          </cell>
          <cell r="AV42">
            <v>0.41</v>
          </cell>
          <cell r="AW42">
            <v>0.32700000000000001</v>
          </cell>
          <cell r="AX42">
            <v>0.75900000000000001</v>
          </cell>
          <cell r="AZ42">
            <v>0.30299999999999999</v>
          </cell>
          <cell r="BA42">
            <v>0.33600000000000002</v>
          </cell>
          <cell r="BB42">
            <v>0.16699999999999998</v>
          </cell>
          <cell r="BD42">
            <v>97642</v>
          </cell>
          <cell r="BE42">
            <v>75812</v>
          </cell>
          <cell r="BF42">
            <v>21830</v>
          </cell>
          <cell r="BH42">
            <v>0.23037266688170177</v>
          </cell>
          <cell r="BI42">
            <v>0.19185909525255887</v>
          </cell>
          <cell r="BJ42">
            <v>0.76063963039470384</v>
          </cell>
        </row>
        <row r="43">
          <cell r="B43">
            <v>35</v>
          </cell>
          <cell r="C43">
            <v>9</v>
          </cell>
          <cell r="D43">
            <v>4</v>
          </cell>
          <cell r="E43" t="str">
            <v>Gorakhpur</v>
          </cell>
          <cell r="H43">
            <v>3066002</v>
          </cell>
          <cell r="I43">
            <v>2490726</v>
          </cell>
          <cell r="J43">
            <v>575276</v>
          </cell>
          <cell r="K43">
            <v>3066002</v>
          </cell>
          <cell r="L43">
            <v>2490726</v>
          </cell>
          <cell r="M43">
            <v>575276</v>
          </cell>
          <cell r="N43">
            <v>3784720</v>
          </cell>
          <cell r="O43">
            <v>3044155</v>
          </cell>
          <cell r="P43">
            <v>740565</v>
          </cell>
          <cell r="Q43">
            <v>24.6</v>
          </cell>
          <cell r="R43">
            <v>23.44</v>
          </cell>
          <cell r="S43">
            <v>2.2237489549933986E-2</v>
          </cell>
          <cell r="T43">
            <v>2.1281797128665625E-2</v>
          </cell>
          <cell r="U43">
            <v>2.1283068941806871E-2</v>
          </cell>
          <cell r="W43">
            <v>721</v>
          </cell>
          <cell r="X43">
            <v>721</v>
          </cell>
          <cell r="Y43">
            <v>722</v>
          </cell>
          <cell r="Z43">
            <v>722</v>
          </cell>
          <cell r="AA43">
            <v>722</v>
          </cell>
          <cell r="AC43">
            <v>13607</v>
          </cell>
          <cell r="AD43">
            <v>13687</v>
          </cell>
          <cell r="AE43">
            <v>13848</v>
          </cell>
          <cell r="AF43">
            <v>13910</v>
          </cell>
          <cell r="AG43">
            <v>13970</v>
          </cell>
          <cell r="AI43">
            <v>3321</v>
          </cell>
          <cell r="AK43">
            <v>422713</v>
          </cell>
          <cell r="AL43">
            <v>340677</v>
          </cell>
          <cell r="AM43">
            <v>82036</v>
          </cell>
          <cell r="AN43">
            <v>422713</v>
          </cell>
          <cell r="AO43">
            <v>340677</v>
          </cell>
          <cell r="AP43">
            <v>82036</v>
          </cell>
          <cell r="AR43">
            <v>541482.77252145251</v>
          </cell>
          <cell r="AS43">
            <v>436397.09801754588</v>
          </cell>
          <cell r="AT43">
            <v>105085.67450390662</v>
          </cell>
          <cell r="AV43">
            <v>0.41</v>
          </cell>
          <cell r="AW43">
            <v>0.32700000000000001</v>
          </cell>
          <cell r="AX43">
            <v>0.75900000000000001</v>
          </cell>
          <cell r="AZ43">
            <v>0.30299999999999999</v>
          </cell>
          <cell r="BA43">
            <v>0.33600000000000002</v>
          </cell>
          <cell r="BB43">
            <v>0.16699999999999998</v>
          </cell>
          <cell r="BD43">
            <v>200402</v>
          </cell>
          <cell r="BE43">
            <v>97829</v>
          </cell>
          <cell r="BF43">
            <v>102573</v>
          </cell>
          <cell r="BH43">
            <v>0.3522164208593826</v>
          </cell>
          <cell r="BI43">
            <v>0.21334278118545313</v>
          </cell>
          <cell r="BJ43">
            <v>0.92892731538368034</v>
          </cell>
        </row>
        <row r="44">
          <cell r="B44">
            <v>36</v>
          </cell>
          <cell r="C44">
            <v>9</v>
          </cell>
          <cell r="D44">
            <v>4</v>
          </cell>
          <cell r="E44" t="str">
            <v>Kushinagar</v>
          </cell>
          <cell r="F44" t="str">
            <v>New</v>
          </cell>
          <cell r="G44">
            <v>1</v>
          </cell>
          <cell r="H44">
            <v>0</v>
          </cell>
          <cell r="I44">
            <v>0</v>
          </cell>
          <cell r="J44">
            <v>0</v>
          </cell>
          <cell r="K44">
            <v>2283804</v>
          </cell>
          <cell r="L44">
            <v>2116054</v>
          </cell>
          <cell r="M44">
            <v>167750</v>
          </cell>
          <cell r="N44">
            <v>2891933</v>
          </cell>
          <cell r="O44">
            <v>2759414</v>
          </cell>
          <cell r="P44">
            <v>132519</v>
          </cell>
          <cell r="Q44">
            <v>29.01</v>
          </cell>
          <cell r="R44">
            <v>28.17</v>
          </cell>
          <cell r="S44">
            <v>2.5799156281759439E-2</v>
          </cell>
          <cell r="T44">
            <v>2.5129280726861936E-2</v>
          </cell>
          <cell r="U44">
            <v>2.3889147427369695E-2</v>
          </cell>
          <cell r="W44">
            <v>0</v>
          </cell>
          <cell r="X44">
            <v>0</v>
          </cell>
          <cell r="Y44">
            <v>0</v>
          </cell>
          <cell r="Z44">
            <v>0</v>
          </cell>
          <cell r="AA44">
            <v>0</v>
          </cell>
          <cell r="AC44">
            <v>10</v>
          </cell>
          <cell r="AD44">
            <v>10</v>
          </cell>
          <cell r="AE44">
            <v>10</v>
          </cell>
          <cell r="AF44">
            <v>10</v>
          </cell>
          <cell r="AG44">
            <v>10</v>
          </cell>
          <cell r="AI44">
            <v>2910</v>
          </cell>
          <cell r="AK44">
            <v>0</v>
          </cell>
          <cell r="AL44">
            <v>0</v>
          </cell>
          <cell r="AM44">
            <v>0</v>
          </cell>
          <cell r="AN44">
            <v>333521</v>
          </cell>
          <cell r="AO44">
            <v>310938</v>
          </cell>
          <cell r="AP44">
            <v>22583</v>
          </cell>
          <cell r="AR44">
            <v>427230.4749892418</v>
          </cell>
          <cell r="AS44">
            <v>398302.32408815296</v>
          </cell>
          <cell r="AT44">
            <v>28928.150901088829</v>
          </cell>
          <cell r="AV44">
            <v>0.41</v>
          </cell>
          <cell r="AW44">
            <v>0.32700000000000001</v>
          </cell>
          <cell r="AX44">
            <v>0.75900000000000001</v>
          </cell>
          <cell r="AZ44">
            <v>0.30299999999999999</v>
          </cell>
          <cell r="BA44">
            <v>0.33600000000000002</v>
          </cell>
          <cell r="BB44">
            <v>0.16699999999999998</v>
          </cell>
          <cell r="BD44">
            <v>83965</v>
          </cell>
          <cell r="BE44">
            <v>67033</v>
          </cell>
          <cell r="BF44">
            <v>16932</v>
          </cell>
          <cell r="BH44">
            <v>0.18703731542643998</v>
          </cell>
          <cell r="BI44">
            <v>0.16016514373527976</v>
          </cell>
          <cell r="BJ44">
            <v>0.55703152883059248</v>
          </cell>
        </row>
        <row r="45">
          <cell r="B45">
            <v>37</v>
          </cell>
          <cell r="C45">
            <v>9</v>
          </cell>
          <cell r="D45">
            <v>4</v>
          </cell>
          <cell r="E45" t="str">
            <v>Maharajganj</v>
          </cell>
          <cell r="H45">
            <v>1676378</v>
          </cell>
          <cell r="I45">
            <v>1593461</v>
          </cell>
          <cell r="J45">
            <v>82917</v>
          </cell>
          <cell r="K45">
            <v>1676378</v>
          </cell>
          <cell r="L45">
            <v>1593461</v>
          </cell>
          <cell r="M45">
            <v>82917</v>
          </cell>
          <cell r="N45">
            <v>2167041</v>
          </cell>
          <cell r="O45">
            <v>2056632</v>
          </cell>
          <cell r="P45">
            <v>110409</v>
          </cell>
          <cell r="Q45">
            <v>25.56</v>
          </cell>
          <cell r="R45">
            <v>29.27</v>
          </cell>
          <cell r="S45">
            <v>2.3022370829143046E-2</v>
          </cell>
          <cell r="T45">
            <v>2.6005703223787036E-2</v>
          </cell>
          <cell r="U45">
            <v>2.6005095275626555E-2</v>
          </cell>
          <cell r="W45">
            <v>1</v>
          </cell>
          <cell r="X45">
            <v>1</v>
          </cell>
          <cell r="Y45">
            <v>1</v>
          </cell>
          <cell r="Z45">
            <v>1</v>
          </cell>
          <cell r="AA45">
            <v>1</v>
          </cell>
          <cell r="AC45">
            <v>740</v>
          </cell>
          <cell r="AD45">
            <v>774</v>
          </cell>
          <cell r="AE45">
            <v>830</v>
          </cell>
          <cell r="AF45">
            <v>870</v>
          </cell>
          <cell r="AG45">
            <v>887</v>
          </cell>
          <cell r="AI45">
            <v>2951</v>
          </cell>
          <cell r="AK45">
            <v>257021</v>
          </cell>
          <cell r="AL45">
            <v>244644</v>
          </cell>
          <cell r="AM45">
            <v>12377</v>
          </cell>
          <cell r="AN45">
            <v>257021</v>
          </cell>
          <cell r="AO45">
            <v>244644</v>
          </cell>
          <cell r="AP45">
            <v>12377</v>
          </cell>
          <cell r="AR45">
            <v>329236.2517269075</v>
          </cell>
          <cell r="AS45">
            <v>313381.68308222893</v>
          </cell>
          <cell r="AT45">
            <v>15854.568644678582</v>
          </cell>
          <cell r="AV45">
            <v>0.41</v>
          </cell>
          <cell r="AW45">
            <v>0.32700000000000001</v>
          </cell>
          <cell r="AX45">
            <v>0.75900000000000001</v>
          </cell>
          <cell r="AZ45">
            <v>0.30299999999999999</v>
          </cell>
          <cell r="BA45">
            <v>0.33600000000000002</v>
          </cell>
          <cell r="BB45">
            <v>0.16699999999999998</v>
          </cell>
          <cell r="BD45">
            <v>56555</v>
          </cell>
          <cell r="BE45">
            <v>50657</v>
          </cell>
          <cell r="BF45">
            <v>5898</v>
          </cell>
          <cell r="BH45">
            <v>0.16347658246876662</v>
          </cell>
          <cell r="BI45">
            <v>0.15383602510926436</v>
          </cell>
          <cell r="BJ45">
            <v>0.35403200903886128</v>
          </cell>
        </row>
        <row r="46">
          <cell r="B46">
            <v>38</v>
          </cell>
          <cell r="C46">
            <v>10</v>
          </cell>
          <cell r="D46">
            <v>2</v>
          </cell>
          <cell r="E46" t="str">
            <v>Jalaun</v>
          </cell>
          <cell r="H46">
            <v>1219377</v>
          </cell>
          <cell r="I46">
            <v>950180</v>
          </cell>
          <cell r="J46">
            <v>269197</v>
          </cell>
          <cell r="K46">
            <v>1219377</v>
          </cell>
          <cell r="L46">
            <v>950180</v>
          </cell>
          <cell r="M46">
            <v>269197</v>
          </cell>
          <cell r="N46">
            <v>1455859</v>
          </cell>
          <cell r="O46">
            <v>1115381</v>
          </cell>
          <cell r="P46">
            <v>340478</v>
          </cell>
          <cell r="Q46">
            <v>23.64</v>
          </cell>
          <cell r="R46">
            <v>19.39</v>
          </cell>
          <cell r="S46">
            <v>2.144714676324333E-2</v>
          </cell>
          <cell r="T46">
            <v>1.7880501763361423E-2</v>
          </cell>
          <cell r="U46">
            <v>1.7883634038733165E-2</v>
          </cell>
          <cell r="W46">
            <v>559</v>
          </cell>
          <cell r="X46">
            <v>560</v>
          </cell>
          <cell r="Y46">
            <v>561</v>
          </cell>
          <cell r="Z46">
            <v>561</v>
          </cell>
          <cell r="AA46">
            <v>561</v>
          </cell>
          <cell r="AC46">
            <v>4543</v>
          </cell>
          <cell r="AD46">
            <v>4603</v>
          </cell>
          <cell r="AE46">
            <v>4703</v>
          </cell>
          <cell r="AF46">
            <v>4818</v>
          </cell>
          <cell r="AG46">
            <v>4928</v>
          </cell>
          <cell r="AI46">
            <v>4565</v>
          </cell>
          <cell r="AK46">
            <v>188046</v>
          </cell>
          <cell r="AL46">
            <v>149281</v>
          </cell>
          <cell r="AM46">
            <v>38765</v>
          </cell>
          <cell r="AN46">
            <v>188046</v>
          </cell>
          <cell r="AO46">
            <v>149281</v>
          </cell>
          <cell r="AP46">
            <v>38765</v>
          </cell>
          <cell r="AR46">
            <v>240881.3295109662</v>
          </cell>
          <cell r="AS46">
            <v>191224.51820685656</v>
          </cell>
          <cell r="AT46">
            <v>49656.811304109659</v>
          </cell>
          <cell r="AV46">
            <v>0.41</v>
          </cell>
          <cell r="AW46">
            <v>0.32700000000000001</v>
          </cell>
          <cell r="AX46">
            <v>0.75900000000000001</v>
          </cell>
          <cell r="AZ46">
            <v>0.30299999999999999</v>
          </cell>
          <cell r="BA46">
            <v>0.33600000000000002</v>
          </cell>
          <cell r="BB46">
            <v>0.16699999999999998</v>
          </cell>
          <cell r="BD46">
            <v>40451</v>
          </cell>
          <cell r="BE46">
            <v>386</v>
          </cell>
          <cell r="BF46">
            <v>40065</v>
          </cell>
          <cell r="BH46">
            <v>0.15981528547615009</v>
          </cell>
          <cell r="BI46">
            <v>1.9210378479594917E-3</v>
          </cell>
          <cell r="BJ46">
            <v>0.76785375265489186</v>
          </cell>
        </row>
        <row r="47">
          <cell r="B47">
            <v>39</v>
          </cell>
          <cell r="C47">
            <v>10</v>
          </cell>
          <cell r="D47">
            <v>2</v>
          </cell>
          <cell r="E47" t="str">
            <v>Jhansi</v>
          </cell>
          <cell r="H47">
            <v>1429698</v>
          </cell>
          <cell r="I47">
            <v>863342</v>
          </cell>
          <cell r="J47">
            <v>566356</v>
          </cell>
          <cell r="K47">
            <v>1429698</v>
          </cell>
          <cell r="L47">
            <v>863342</v>
          </cell>
          <cell r="M47">
            <v>566356</v>
          </cell>
          <cell r="N47">
            <v>1746715</v>
          </cell>
          <cell r="O47">
            <v>1029164</v>
          </cell>
          <cell r="P47">
            <v>717551</v>
          </cell>
          <cell r="Q47">
            <v>24.66</v>
          </cell>
          <cell r="R47">
            <v>23.23</v>
          </cell>
          <cell r="S47">
            <v>2.2286703805709962E-2</v>
          </cell>
          <cell r="T47">
            <v>2.1107920312171569E-2</v>
          </cell>
          <cell r="U47">
            <v>2.0229258002185224E-2</v>
          </cell>
          <cell r="W47">
            <v>373</v>
          </cell>
          <cell r="X47">
            <v>376</v>
          </cell>
          <cell r="Y47">
            <v>382</v>
          </cell>
          <cell r="Z47">
            <v>382</v>
          </cell>
          <cell r="AA47">
            <v>382</v>
          </cell>
          <cell r="AC47">
            <v>9296</v>
          </cell>
          <cell r="AD47">
            <v>9640</v>
          </cell>
          <cell r="AE47">
            <v>10209</v>
          </cell>
          <cell r="AF47">
            <v>10524</v>
          </cell>
          <cell r="AG47">
            <v>10621</v>
          </cell>
          <cell r="AI47">
            <v>5024</v>
          </cell>
          <cell r="AK47">
            <v>227712</v>
          </cell>
          <cell r="AL47">
            <v>141501</v>
          </cell>
          <cell r="AM47">
            <v>86211</v>
          </cell>
          <cell r="AN47">
            <v>227712</v>
          </cell>
          <cell r="AO47">
            <v>141501</v>
          </cell>
          <cell r="AP47">
            <v>86211</v>
          </cell>
          <cell r="AR47">
            <v>291692.29500016558</v>
          </cell>
          <cell r="AS47">
            <v>181258.56974958908</v>
          </cell>
          <cell r="AT47">
            <v>110433.72525057649</v>
          </cell>
          <cell r="AV47">
            <v>0.41</v>
          </cell>
          <cell r="AW47">
            <v>0.32700000000000001</v>
          </cell>
          <cell r="AX47">
            <v>0.75900000000000001</v>
          </cell>
          <cell r="AZ47">
            <v>0.30299999999999999</v>
          </cell>
          <cell r="BA47">
            <v>0.33600000000000002</v>
          </cell>
          <cell r="BB47">
            <v>0.16699999999999998</v>
          </cell>
          <cell r="BD47">
            <v>88143</v>
          </cell>
          <cell r="BE47">
            <v>35953</v>
          </cell>
          <cell r="BF47">
            <v>52190</v>
          </cell>
          <cell r="BH47">
            <v>0.28757760499080914</v>
          </cell>
          <cell r="BI47">
            <v>0.1887681753897518</v>
          </cell>
          <cell r="BJ47">
            <v>0.44975682919629595</v>
          </cell>
        </row>
        <row r="48">
          <cell r="B48">
            <v>40</v>
          </cell>
          <cell r="C48">
            <v>10</v>
          </cell>
          <cell r="D48">
            <v>2</v>
          </cell>
          <cell r="E48" t="str">
            <v>Lalitpur</v>
          </cell>
          <cell r="H48">
            <v>752043</v>
          </cell>
          <cell r="I48">
            <v>646495</v>
          </cell>
          <cell r="J48">
            <v>105548</v>
          </cell>
          <cell r="K48">
            <v>752043</v>
          </cell>
          <cell r="L48">
            <v>646495</v>
          </cell>
          <cell r="M48">
            <v>105548</v>
          </cell>
          <cell r="N48">
            <v>977447</v>
          </cell>
          <cell r="O48">
            <v>835616</v>
          </cell>
          <cell r="P48">
            <v>141831</v>
          </cell>
          <cell r="Q48">
            <v>30.18</v>
          </cell>
          <cell r="R48">
            <v>29.98</v>
          </cell>
          <cell r="S48">
            <v>2.6725685165151836E-2</v>
          </cell>
          <cell r="T48">
            <v>2.6567836616395057E-2</v>
          </cell>
          <cell r="U48">
            <v>2.6561693734602487E-2</v>
          </cell>
          <cell r="W48">
            <v>279</v>
          </cell>
          <cell r="X48">
            <v>280</v>
          </cell>
          <cell r="Y48">
            <v>280</v>
          </cell>
          <cell r="Z48">
            <v>280</v>
          </cell>
          <cell r="AA48">
            <v>280</v>
          </cell>
          <cell r="AC48">
            <v>7666</v>
          </cell>
          <cell r="AD48">
            <v>7812</v>
          </cell>
          <cell r="AE48">
            <v>8111</v>
          </cell>
          <cell r="AF48">
            <v>8177</v>
          </cell>
          <cell r="AG48">
            <v>8232</v>
          </cell>
          <cell r="AI48">
            <v>5039</v>
          </cell>
          <cell r="AK48">
            <v>126353</v>
          </cell>
          <cell r="AL48">
            <v>110394</v>
          </cell>
          <cell r="AM48">
            <v>15959</v>
          </cell>
          <cell r="AN48">
            <v>126353</v>
          </cell>
          <cell r="AO48">
            <v>110394</v>
          </cell>
          <cell r="AP48">
            <v>15959</v>
          </cell>
          <cell r="AR48">
            <v>161854.43257340818</v>
          </cell>
          <cell r="AS48">
            <v>141411.42853362265</v>
          </cell>
          <cell r="AT48">
            <v>20443.00403978553</v>
          </cell>
          <cell r="AV48">
            <v>0.41</v>
          </cell>
          <cell r="AW48">
            <v>0.32700000000000001</v>
          </cell>
          <cell r="AX48">
            <v>0.75900000000000001</v>
          </cell>
          <cell r="AZ48">
            <v>0.30299999999999999</v>
          </cell>
          <cell r="BA48">
            <v>0.33600000000000002</v>
          </cell>
          <cell r="BB48">
            <v>0.16699999999999998</v>
          </cell>
          <cell r="BD48">
            <v>23170</v>
          </cell>
          <cell r="BE48">
            <v>9219</v>
          </cell>
          <cell r="BF48">
            <v>13951</v>
          </cell>
          <cell r="BH48">
            <v>0.13623654720343992</v>
          </cell>
          <cell r="BI48">
            <v>6.2042815451036369E-2</v>
          </cell>
          <cell r="BJ48">
            <v>0.64946061030732105</v>
          </cell>
        </row>
        <row r="49">
          <cell r="B49">
            <v>41</v>
          </cell>
          <cell r="C49">
            <v>11</v>
          </cell>
          <cell r="D49">
            <v>2</v>
          </cell>
          <cell r="E49" t="str">
            <v>Auraiya</v>
          </cell>
          <cell r="F49" t="str">
            <v>New</v>
          </cell>
          <cell r="G49">
            <v>1</v>
          </cell>
          <cell r="H49">
            <v>0</v>
          </cell>
          <cell r="I49">
            <v>0</v>
          </cell>
          <cell r="J49">
            <v>0</v>
          </cell>
          <cell r="K49">
            <v>994639</v>
          </cell>
          <cell r="L49">
            <v>838420</v>
          </cell>
          <cell r="M49">
            <v>156219</v>
          </cell>
          <cell r="N49">
            <v>1179496</v>
          </cell>
          <cell r="O49">
            <v>1010658</v>
          </cell>
          <cell r="P49">
            <v>168838</v>
          </cell>
          <cell r="Q49">
            <v>27.23</v>
          </cell>
          <cell r="R49">
            <v>14.7</v>
          </cell>
          <cell r="S49">
            <v>2.4374957079400073E-2</v>
          </cell>
          <cell r="T49">
            <v>1.3809465650069352E-2</v>
          </cell>
          <cell r="U49">
            <v>1.7192381674638213E-2</v>
          </cell>
          <cell r="W49">
            <v>947</v>
          </cell>
          <cell r="X49">
            <v>947</v>
          </cell>
          <cell r="Y49">
            <v>947</v>
          </cell>
          <cell r="Z49">
            <v>947</v>
          </cell>
          <cell r="AA49">
            <v>947</v>
          </cell>
          <cell r="AC49">
            <v>54938</v>
          </cell>
          <cell r="AD49">
            <v>55638</v>
          </cell>
          <cell r="AE49">
            <v>56491</v>
          </cell>
          <cell r="AF49">
            <v>57093</v>
          </cell>
          <cell r="AG49">
            <v>57692</v>
          </cell>
          <cell r="AI49">
            <v>2052</v>
          </cell>
          <cell r="AK49">
            <v>0</v>
          </cell>
          <cell r="AL49">
            <v>0</v>
          </cell>
          <cell r="AM49">
            <v>0</v>
          </cell>
          <cell r="AN49">
            <v>150072</v>
          </cell>
          <cell r="AO49">
            <v>128410</v>
          </cell>
          <cell r="AP49">
            <v>21662</v>
          </cell>
          <cell r="AR49">
            <v>192237.76566568669</v>
          </cell>
          <cell r="AS49">
            <v>164489.38835446205</v>
          </cell>
          <cell r="AT49">
            <v>27748.377311224649</v>
          </cell>
          <cell r="AV49">
            <v>0.41</v>
          </cell>
          <cell r="AW49">
            <v>0.32700000000000001</v>
          </cell>
          <cell r="AX49">
            <v>0.75900000000000001</v>
          </cell>
          <cell r="AZ49">
            <v>0.30299999999999999</v>
          </cell>
          <cell r="BA49">
            <v>0.33600000000000002</v>
          </cell>
          <cell r="BB49">
            <v>0.16699999999999998</v>
          </cell>
          <cell r="BD49">
            <v>26873</v>
          </cell>
          <cell r="BE49">
            <v>17392</v>
          </cell>
          <cell r="BF49">
            <v>9481</v>
          </cell>
          <cell r="BH49">
            <v>0.13303613956525198</v>
          </cell>
          <cell r="BI49">
            <v>0.10062452263829753</v>
          </cell>
          <cell r="BJ49">
            <v>0.3251687094844754</v>
          </cell>
        </row>
        <row r="50">
          <cell r="B50">
            <v>42</v>
          </cell>
          <cell r="C50">
            <v>11</v>
          </cell>
          <cell r="D50">
            <v>2</v>
          </cell>
          <cell r="E50" t="str">
            <v>Etawah</v>
          </cell>
          <cell r="F50" t="str">
            <v>Split</v>
          </cell>
          <cell r="G50">
            <v>2</v>
          </cell>
          <cell r="H50">
            <v>2124655</v>
          </cell>
          <cell r="I50">
            <v>1790954</v>
          </cell>
          <cell r="J50">
            <v>333701</v>
          </cell>
          <cell r="K50">
            <v>1130016</v>
          </cell>
          <cell r="L50">
            <v>952534</v>
          </cell>
          <cell r="M50">
            <v>177482</v>
          </cell>
          <cell r="N50">
            <v>1340031</v>
          </cell>
          <cell r="O50">
            <v>1030994</v>
          </cell>
          <cell r="P50">
            <v>309037</v>
          </cell>
          <cell r="Q50">
            <v>17.239999999999998</v>
          </cell>
          <cell r="R50">
            <v>21.59</v>
          </cell>
          <cell r="S50">
            <v>1.6032455448809602E-2</v>
          </cell>
          <cell r="T50">
            <v>1.9740776521756098E-2</v>
          </cell>
          <cell r="U50">
            <v>1.7192209340733511E-2</v>
          </cell>
          <cell r="W50">
            <v>421</v>
          </cell>
          <cell r="X50">
            <v>421</v>
          </cell>
          <cell r="Y50">
            <v>424</v>
          </cell>
          <cell r="Z50">
            <v>424</v>
          </cell>
          <cell r="AA50">
            <v>424</v>
          </cell>
          <cell r="AC50">
            <v>5001</v>
          </cell>
          <cell r="AD50">
            <v>5033</v>
          </cell>
          <cell r="AE50">
            <v>5142</v>
          </cell>
          <cell r="AF50">
            <v>5191</v>
          </cell>
          <cell r="AG50">
            <v>5241</v>
          </cell>
          <cell r="AI50">
            <v>2288</v>
          </cell>
          <cell r="AK50">
            <v>320570</v>
          </cell>
          <cell r="AL50">
            <v>274299</v>
          </cell>
          <cell r="AM50">
            <v>46271</v>
          </cell>
          <cell r="AN50">
            <v>170498</v>
          </cell>
          <cell r="AO50">
            <v>145889</v>
          </cell>
          <cell r="AP50">
            <v>24609</v>
          </cell>
          <cell r="AR50">
            <v>218402.86376184932</v>
          </cell>
          <cell r="AS50">
            <v>186879.46715710705</v>
          </cell>
          <cell r="AT50">
            <v>31523.396604742284</v>
          </cell>
          <cell r="AV50">
            <v>0.41</v>
          </cell>
          <cell r="AW50">
            <v>0.32700000000000001</v>
          </cell>
          <cell r="AX50">
            <v>0.75900000000000001</v>
          </cell>
          <cell r="AZ50">
            <v>0.30299999999999999</v>
          </cell>
          <cell r="BA50">
            <v>0.33600000000000002</v>
          </cell>
          <cell r="BB50">
            <v>0.16699999999999998</v>
          </cell>
          <cell r="BD50">
            <v>49005</v>
          </cell>
          <cell r="BE50">
            <v>21956</v>
          </cell>
          <cell r="BF50">
            <v>27049</v>
          </cell>
          <cell r="BH50">
            <v>0.21353755065602259</v>
          </cell>
          <cell r="BI50">
            <v>0.11181081858324121</v>
          </cell>
          <cell r="BJ50">
            <v>0.81660192610264803</v>
          </cell>
        </row>
        <row r="51">
          <cell r="B51">
            <v>43</v>
          </cell>
          <cell r="C51">
            <v>11</v>
          </cell>
          <cell r="D51">
            <v>2</v>
          </cell>
          <cell r="E51" t="str">
            <v>Farrukhabad</v>
          </cell>
          <cell r="F51" t="str">
            <v>Split</v>
          </cell>
          <cell r="G51">
            <v>2</v>
          </cell>
          <cell r="H51">
            <v>2440266</v>
          </cell>
          <cell r="I51">
            <v>1985645</v>
          </cell>
          <cell r="J51">
            <v>454621</v>
          </cell>
          <cell r="K51">
            <v>1299216</v>
          </cell>
          <cell r="L51">
            <v>1057172</v>
          </cell>
          <cell r="M51">
            <v>242044</v>
          </cell>
          <cell r="N51">
            <v>1577237</v>
          </cell>
          <cell r="O51">
            <v>1236330</v>
          </cell>
          <cell r="P51">
            <v>340907</v>
          </cell>
          <cell r="Q51">
            <v>24.46</v>
          </cell>
          <cell r="R51">
            <v>22.8</v>
          </cell>
          <cell r="S51">
            <v>2.2122573289337755E-2</v>
          </cell>
          <cell r="T51">
            <v>2.0751053164405509E-2</v>
          </cell>
          <cell r="U51">
            <v>1.9580591203779418E-2</v>
          </cell>
          <cell r="W51">
            <v>563</v>
          </cell>
          <cell r="X51">
            <v>564</v>
          </cell>
          <cell r="Y51">
            <v>570</v>
          </cell>
          <cell r="Z51">
            <v>570</v>
          </cell>
          <cell r="AA51">
            <v>570</v>
          </cell>
          <cell r="AC51">
            <v>15502</v>
          </cell>
          <cell r="AD51">
            <v>15525</v>
          </cell>
          <cell r="AE51">
            <v>15636</v>
          </cell>
          <cell r="AF51">
            <v>15672</v>
          </cell>
          <cell r="AG51">
            <v>15765</v>
          </cell>
          <cell r="AI51">
            <v>2279</v>
          </cell>
          <cell r="AK51">
            <v>369280</v>
          </cell>
          <cell r="AL51">
            <v>308915</v>
          </cell>
          <cell r="AM51">
            <v>60365</v>
          </cell>
          <cell r="AN51">
            <v>196608</v>
          </cell>
          <cell r="AO51">
            <v>164469</v>
          </cell>
          <cell r="AP51">
            <v>32139</v>
          </cell>
          <cell r="AR51">
            <v>251848.99669491532</v>
          </cell>
          <cell r="AS51">
            <v>210679.89419258639</v>
          </cell>
          <cell r="AT51">
            <v>41169.102502328911</v>
          </cell>
          <cell r="AV51">
            <v>0.41</v>
          </cell>
          <cell r="AW51">
            <v>0.32700000000000001</v>
          </cell>
          <cell r="AX51">
            <v>0.75900000000000001</v>
          </cell>
          <cell r="AZ51">
            <v>0.30299999999999999</v>
          </cell>
          <cell r="BA51">
            <v>0.33600000000000002</v>
          </cell>
          <cell r="BB51">
            <v>0.16699999999999998</v>
          </cell>
          <cell r="BD51">
            <v>56865</v>
          </cell>
          <cell r="BE51">
            <v>22751</v>
          </cell>
          <cell r="BF51">
            <v>34114</v>
          </cell>
          <cell r="BH51">
            <v>0.21488050226989985</v>
          </cell>
          <cell r="BI51">
            <v>0.10277076537872236</v>
          </cell>
          <cell r="BJ51">
            <v>0.78859394440422526</v>
          </cell>
        </row>
        <row r="52">
          <cell r="B52">
            <v>44</v>
          </cell>
          <cell r="C52">
            <v>11</v>
          </cell>
          <cell r="D52">
            <v>2</v>
          </cell>
          <cell r="E52" t="str">
            <v>Kannauj</v>
          </cell>
          <cell r="F52" t="str">
            <v>New</v>
          </cell>
          <cell r="G52">
            <v>1</v>
          </cell>
          <cell r="H52">
            <v>0</v>
          </cell>
          <cell r="I52">
            <v>0</v>
          </cell>
          <cell r="J52">
            <v>0</v>
          </cell>
          <cell r="K52">
            <v>1141050</v>
          </cell>
          <cell r="L52">
            <v>928473</v>
          </cell>
          <cell r="M52">
            <v>212577</v>
          </cell>
          <cell r="N52">
            <v>1385227</v>
          </cell>
          <cell r="O52">
            <v>1153315</v>
          </cell>
          <cell r="P52">
            <v>231912</v>
          </cell>
          <cell r="Q52">
            <v>24.94</v>
          </cell>
          <cell r="R52">
            <v>19.579999999999998</v>
          </cell>
          <cell r="S52">
            <v>2.2516088829629854E-2</v>
          </cell>
          <cell r="T52">
            <v>1.8042373725129845E-2</v>
          </cell>
          <cell r="U52">
            <v>1.9580750011246595E-2</v>
          </cell>
          <cell r="W52">
            <v>462</v>
          </cell>
          <cell r="X52">
            <v>464</v>
          </cell>
          <cell r="Y52">
            <v>470</v>
          </cell>
          <cell r="Z52">
            <v>470</v>
          </cell>
          <cell r="AA52">
            <v>470</v>
          </cell>
          <cell r="AC52">
            <v>13289</v>
          </cell>
          <cell r="AD52">
            <v>13408</v>
          </cell>
          <cell r="AE52">
            <v>13734</v>
          </cell>
          <cell r="AF52">
            <v>13942</v>
          </cell>
          <cell r="AG52">
            <v>14131</v>
          </cell>
          <cell r="AI52">
            <v>1995</v>
          </cell>
          <cell r="AK52">
            <v>0</v>
          </cell>
          <cell r="AL52">
            <v>0</v>
          </cell>
          <cell r="AM52">
            <v>0</v>
          </cell>
          <cell r="AN52">
            <v>172672</v>
          </cell>
          <cell r="AO52">
            <v>144446</v>
          </cell>
          <cell r="AP52">
            <v>28226</v>
          </cell>
          <cell r="AR52">
            <v>221187.69306083382</v>
          </cell>
          <cell r="AS52">
            <v>185031.02710262928</v>
          </cell>
          <cell r="AT52">
            <v>36156.665958204547</v>
          </cell>
          <cell r="AV52">
            <v>0.41</v>
          </cell>
          <cell r="AW52">
            <v>0.32700000000000001</v>
          </cell>
          <cell r="AX52">
            <v>0.75900000000000001</v>
          </cell>
          <cell r="AZ52">
            <v>0.30299999999999999</v>
          </cell>
          <cell r="BA52">
            <v>0.33600000000000002</v>
          </cell>
          <cell r="BB52">
            <v>0.16699999999999998</v>
          </cell>
          <cell r="BD52">
            <v>32894</v>
          </cell>
          <cell r="BE52">
            <v>18179</v>
          </cell>
          <cell r="BF52">
            <v>14715</v>
          </cell>
          <cell r="BH52">
            <v>0.14152980916853075</v>
          </cell>
          <cell r="BI52">
            <v>9.3501294177955496E-2</v>
          </cell>
          <cell r="BJ52">
            <v>0.38731479026144638</v>
          </cell>
        </row>
        <row r="53">
          <cell r="B53">
            <v>45</v>
          </cell>
          <cell r="C53">
            <v>11</v>
          </cell>
          <cell r="D53">
            <v>2</v>
          </cell>
          <cell r="E53" t="str">
            <v>Kanpur Dehat (Rural) (Akbarpur)</v>
          </cell>
          <cell r="H53">
            <v>2138317</v>
          </cell>
          <cell r="I53">
            <v>2016274</v>
          </cell>
          <cell r="J53">
            <v>122043</v>
          </cell>
          <cell r="K53">
            <v>2138317</v>
          </cell>
          <cell r="L53">
            <v>2016274</v>
          </cell>
          <cell r="M53">
            <v>122043</v>
          </cell>
          <cell r="N53">
            <v>1584037</v>
          </cell>
          <cell r="O53">
            <v>1476662</v>
          </cell>
          <cell r="P53">
            <v>107375</v>
          </cell>
          <cell r="Q53">
            <v>19.89</v>
          </cell>
          <cell r="R53">
            <v>21.55</v>
          </cell>
          <cell r="S53">
            <v>1.8305984340279968E-2</v>
          </cell>
          <cell r="T53">
            <v>1.970722469121533E-2</v>
          </cell>
          <cell r="U53">
            <v>-2.9558583006472405E-2</v>
          </cell>
          <cell r="X53">
            <v>0</v>
          </cell>
          <cell r="Y53">
            <v>0</v>
          </cell>
          <cell r="Z53">
            <v>0</v>
          </cell>
          <cell r="AA53">
            <v>0</v>
          </cell>
          <cell r="AD53">
            <v>0</v>
          </cell>
          <cell r="AE53">
            <v>0</v>
          </cell>
          <cell r="AF53">
            <v>0</v>
          </cell>
          <cell r="AG53">
            <v>0</v>
          </cell>
          <cell r="AI53">
            <v>3146</v>
          </cell>
          <cell r="AK53">
            <v>336385</v>
          </cell>
          <cell r="AL53">
            <v>319115</v>
          </cell>
          <cell r="AM53">
            <v>17270</v>
          </cell>
          <cell r="AN53">
            <v>336385</v>
          </cell>
          <cell r="AO53">
            <v>319115</v>
          </cell>
          <cell r="AP53">
            <v>17270</v>
          </cell>
          <cell r="AR53">
            <v>430899.17375294538</v>
          </cell>
          <cell r="AS53">
            <v>408776.81773019361</v>
          </cell>
          <cell r="AT53">
            <v>22122.356022751806</v>
          </cell>
          <cell r="AV53">
            <v>0.41</v>
          </cell>
          <cell r="AW53">
            <v>0.32700000000000001</v>
          </cell>
          <cell r="AX53">
            <v>0.75900000000000001</v>
          </cell>
          <cell r="AZ53">
            <v>0.30299999999999999</v>
          </cell>
          <cell r="BA53">
            <v>0.33600000000000002</v>
          </cell>
          <cell r="BB53">
            <v>0.16699999999999998</v>
          </cell>
          <cell r="BD53">
            <v>0</v>
          </cell>
          <cell r="BE53">
            <v>0</v>
          </cell>
          <cell r="BF53">
            <v>0</v>
          </cell>
          <cell r="BH53">
            <v>0</v>
          </cell>
          <cell r="BI53">
            <v>0</v>
          </cell>
          <cell r="BJ53">
            <v>0</v>
          </cell>
        </row>
        <row r="54">
          <cell r="B54">
            <v>46</v>
          </cell>
          <cell r="C54">
            <v>11</v>
          </cell>
          <cell r="D54">
            <v>2</v>
          </cell>
          <cell r="E54" t="str">
            <v>Kanpur Nagar (Urban)</v>
          </cell>
          <cell r="H54">
            <v>2418487</v>
          </cell>
          <cell r="I54">
            <v>381154</v>
          </cell>
          <cell r="J54">
            <v>2037333</v>
          </cell>
          <cell r="K54">
            <v>2418487</v>
          </cell>
          <cell r="L54">
            <v>381154</v>
          </cell>
          <cell r="M54">
            <v>2037333</v>
          </cell>
          <cell r="N54">
            <v>4137489</v>
          </cell>
          <cell r="O54">
            <v>1365277</v>
          </cell>
          <cell r="P54">
            <v>2772212</v>
          </cell>
          <cell r="Q54">
            <v>22.54</v>
          </cell>
          <cell r="R54">
            <v>27.17</v>
          </cell>
          <cell r="S54">
            <v>2.0534727045732115E-2</v>
          </cell>
          <cell r="T54">
            <v>2.4326638644651677E-2</v>
          </cell>
          <cell r="U54">
            <v>5.5162405987835506E-2</v>
          </cell>
          <cell r="W54">
            <v>9</v>
          </cell>
          <cell r="X54">
            <v>9</v>
          </cell>
          <cell r="Y54">
            <v>9</v>
          </cell>
          <cell r="Z54">
            <v>9</v>
          </cell>
          <cell r="AA54">
            <v>9</v>
          </cell>
          <cell r="AC54">
            <v>10791</v>
          </cell>
          <cell r="AD54">
            <v>10941</v>
          </cell>
          <cell r="AE54">
            <v>11216</v>
          </cell>
          <cell r="AF54">
            <v>11278</v>
          </cell>
          <cell r="AG54">
            <v>11357</v>
          </cell>
          <cell r="AI54">
            <v>3030</v>
          </cell>
          <cell r="AK54">
            <v>385756</v>
          </cell>
          <cell r="AL54">
            <v>60213</v>
          </cell>
          <cell r="AM54">
            <v>325543</v>
          </cell>
          <cell r="AN54">
            <v>385756</v>
          </cell>
          <cell r="AO54">
            <v>60213</v>
          </cell>
          <cell r="AP54">
            <v>325543</v>
          </cell>
          <cell r="AR54">
            <v>494141.95540895464</v>
          </cell>
          <cell r="AS54">
            <v>77131.06098424751</v>
          </cell>
          <cell r="AT54">
            <v>417010.8944247071</v>
          </cell>
          <cell r="AV54">
            <v>0.41</v>
          </cell>
          <cell r="AW54">
            <v>0.32700000000000001</v>
          </cell>
          <cell r="AX54">
            <v>0.75900000000000001</v>
          </cell>
          <cell r="AZ54">
            <v>0.30299999999999999</v>
          </cell>
          <cell r="BA54">
            <v>0.33600000000000002</v>
          </cell>
          <cell r="BB54">
            <v>0.16699999999999998</v>
          </cell>
          <cell r="BD54">
            <v>316744</v>
          </cell>
          <cell r="BE54">
            <v>56212</v>
          </cell>
          <cell r="BF54">
            <v>260532</v>
          </cell>
          <cell r="BH54">
            <v>0.61002672191454099</v>
          </cell>
          <cell r="BI54">
            <v>0.6935725944295642</v>
          </cell>
          <cell r="BJ54">
            <v>0.59457393189372332</v>
          </cell>
        </row>
        <row r="55">
          <cell r="B55">
            <v>47</v>
          </cell>
          <cell r="C55">
            <v>12</v>
          </cell>
          <cell r="D55">
            <v>3</v>
          </cell>
          <cell r="E55" t="str">
            <v>Hardoi</v>
          </cell>
          <cell r="H55">
            <v>2747082</v>
          </cell>
          <cell r="I55">
            <v>2424471</v>
          </cell>
          <cell r="J55">
            <v>322611</v>
          </cell>
          <cell r="K55">
            <v>2747082</v>
          </cell>
          <cell r="L55">
            <v>2424471</v>
          </cell>
          <cell r="M55">
            <v>322611</v>
          </cell>
          <cell r="N55">
            <v>3397414</v>
          </cell>
          <cell r="O55">
            <v>2990382</v>
          </cell>
          <cell r="P55">
            <v>407032</v>
          </cell>
          <cell r="Q55">
            <v>20.75</v>
          </cell>
          <cell r="R55">
            <v>23.67</v>
          </cell>
          <cell r="S55">
            <v>1.9034092656040613E-2</v>
          </cell>
          <cell r="T55">
            <v>2.1471928443140609E-2</v>
          </cell>
          <cell r="U55">
            <v>2.1474865670801035E-2</v>
          </cell>
          <cell r="W55">
            <v>1129</v>
          </cell>
          <cell r="X55">
            <v>1135</v>
          </cell>
          <cell r="Y55">
            <v>1146</v>
          </cell>
          <cell r="Z55">
            <v>1146</v>
          </cell>
          <cell r="AA55">
            <v>1146</v>
          </cell>
          <cell r="AC55">
            <v>13314</v>
          </cell>
          <cell r="AD55">
            <v>13497</v>
          </cell>
          <cell r="AE55">
            <v>13747</v>
          </cell>
          <cell r="AF55">
            <v>13849</v>
          </cell>
          <cell r="AG55">
            <v>13949</v>
          </cell>
          <cell r="AI55">
            <v>5986</v>
          </cell>
          <cell r="AK55">
            <v>433288</v>
          </cell>
          <cell r="AL55">
            <v>390217</v>
          </cell>
          <cell r="AM55">
            <v>43071</v>
          </cell>
          <cell r="AN55">
            <v>433288</v>
          </cell>
          <cell r="AO55">
            <v>390217</v>
          </cell>
          <cell r="AP55">
            <v>43071</v>
          </cell>
          <cell r="AR55">
            <v>555029.0327959517</v>
          </cell>
          <cell r="AS55">
            <v>499856.36364389939</v>
          </cell>
          <cell r="AT55">
            <v>55172.669152052295</v>
          </cell>
          <cell r="AV55">
            <v>0.41</v>
          </cell>
          <cell r="AW55">
            <v>0.32700000000000001</v>
          </cell>
          <cell r="AX55">
            <v>0.75900000000000001</v>
          </cell>
          <cell r="AZ55">
            <v>0.30299999999999999</v>
          </cell>
          <cell r="BA55">
            <v>0.33600000000000002</v>
          </cell>
          <cell r="BB55">
            <v>0.16699999999999998</v>
          </cell>
          <cell r="BD55">
            <v>69352</v>
          </cell>
          <cell r="BE55">
            <v>34669</v>
          </cell>
          <cell r="BF55">
            <v>34683</v>
          </cell>
          <cell r="BH55">
            <v>0.11891468257977234</v>
          </cell>
          <cell r="BI55">
            <v>6.6006739634272574E-2</v>
          </cell>
          <cell r="BJ55">
            <v>0.59825295595081274</v>
          </cell>
        </row>
        <row r="56">
          <cell r="B56">
            <v>48</v>
          </cell>
          <cell r="C56">
            <v>12</v>
          </cell>
          <cell r="D56">
            <v>3</v>
          </cell>
          <cell r="E56" t="str">
            <v>Lakhimpur Kheri</v>
          </cell>
          <cell r="H56">
            <v>2419234</v>
          </cell>
          <cell r="I56">
            <v>2161259</v>
          </cell>
          <cell r="J56">
            <v>257975</v>
          </cell>
          <cell r="K56">
            <v>2419234</v>
          </cell>
          <cell r="L56">
            <v>2161259</v>
          </cell>
          <cell r="M56">
            <v>257975</v>
          </cell>
          <cell r="N56">
            <v>3200137</v>
          </cell>
          <cell r="O56">
            <v>2855105</v>
          </cell>
          <cell r="P56">
            <v>345032</v>
          </cell>
          <cell r="Q56">
            <v>23.89</v>
          </cell>
          <cell r="R56">
            <v>32.28</v>
          </cell>
          <cell r="S56">
            <v>2.1653495622991015E-2</v>
          </cell>
          <cell r="T56">
            <v>2.8370047055166436E-2</v>
          </cell>
          <cell r="U56">
            <v>2.8369220053329425E-2</v>
          </cell>
          <cell r="W56">
            <v>128</v>
          </cell>
          <cell r="X56">
            <v>128</v>
          </cell>
          <cell r="Y56">
            <v>128</v>
          </cell>
          <cell r="Z56">
            <v>128</v>
          </cell>
          <cell r="AA56">
            <v>128</v>
          </cell>
          <cell r="AC56">
            <v>6641</v>
          </cell>
          <cell r="AD56">
            <v>6750</v>
          </cell>
          <cell r="AE56">
            <v>6850</v>
          </cell>
          <cell r="AF56">
            <v>6919</v>
          </cell>
          <cell r="AG56">
            <v>6935</v>
          </cell>
          <cell r="AI56">
            <v>7680</v>
          </cell>
          <cell r="AK56">
            <v>374369</v>
          </cell>
          <cell r="AL56">
            <v>336845</v>
          </cell>
          <cell r="AM56">
            <v>37524</v>
          </cell>
          <cell r="AN56">
            <v>374369</v>
          </cell>
          <cell r="AO56">
            <v>336845</v>
          </cell>
          <cell r="AP56">
            <v>37524</v>
          </cell>
          <cell r="AR56">
            <v>479555.54730061215</v>
          </cell>
          <cell r="AS56">
            <v>431488.42006275814</v>
          </cell>
          <cell r="AT56">
            <v>48067.127237854016</v>
          </cell>
          <cell r="AV56">
            <v>0.41</v>
          </cell>
          <cell r="AW56">
            <v>0.32700000000000001</v>
          </cell>
          <cell r="AX56">
            <v>0.75900000000000001</v>
          </cell>
          <cell r="AZ56">
            <v>0.30299999999999999</v>
          </cell>
          <cell r="BA56">
            <v>0.33600000000000002</v>
          </cell>
          <cell r="BB56">
            <v>0.16699999999999998</v>
          </cell>
          <cell r="BD56">
            <v>72524</v>
          </cell>
          <cell r="BE56">
            <v>40405</v>
          </cell>
          <cell r="BF56">
            <v>32119</v>
          </cell>
          <cell r="BH56">
            <v>0.14392459703879701</v>
          </cell>
          <cell r="BI56">
            <v>8.9116507530193026E-2</v>
          </cell>
          <cell r="BJ56">
            <v>0.63592520759539284</v>
          </cell>
        </row>
        <row r="57">
          <cell r="B57">
            <v>49</v>
          </cell>
          <cell r="C57">
            <v>12</v>
          </cell>
          <cell r="D57">
            <v>3</v>
          </cell>
          <cell r="E57" t="str">
            <v>Lucknow</v>
          </cell>
          <cell r="H57">
            <v>2762801</v>
          </cell>
          <cell r="I57">
            <v>1031577</v>
          </cell>
          <cell r="J57">
            <v>1731224</v>
          </cell>
          <cell r="K57">
            <v>2762801</v>
          </cell>
          <cell r="L57">
            <v>1031577</v>
          </cell>
          <cell r="M57">
            <v>1731224</v>
          </cell>
          <cell r="N57">
            <v>3681416</v>
          </cell>
          <cell r="O57">
            <v>1339177</v>
          </cell>
          <cell r="P57">
            <v>2342239</v>
          </cell>
          <cell r="Q57">
            <v>37.14</v>
          </cell>
          <cell r="R57">
            <v>33.25</v>
          </cell>
          <cell r="S57">
            <v>3.2087253640676883E-2</v>
          </cell>
          <cell r="T57">
            <v>2.9121666740875574E-2</v>
          </cell>
          <cell r="U57">
            <v>2.912121017501601E-2</v>
          </cell>
          <cell r="W57">
            <v>45</v>
          </cell>
          <cell r="X57">
            <v>47</v>
          </cell>
          <cell r="Y57">
            <v>47</v>
          </cell>
          <cell r="Z57">
            <v>47</v>
          </cell>
          <cell r="AA57">
            <v>47</v>
          </cell>
          <cell r="AC57">
            <v>12988</v>
          </cell>
          <cell r="AD57">
            <v>13098</v>
          </cell>
          <cell r="AE57">
            <v>13422</v>
          </cell>
          <cell r="AF57">
            <v>13645</v>
          </cell>
          <cell r="AG57">
            <v>13320</v>
          </cell>
          <cell r="AI57">
            <v>2528</v>
          </cell>
          <cell r="AK57">
            <v>462998</v>
          </cell>
          <cell r="AL57">
            <v>183606</v>
          </cell>
          <cell r="AM57">
            <v>279392</v>
          </cell>
          <cell r="AN57">
            <v>462998</v>
          </cell>
          <cell r="AO57">
            <v>183606</v>
          </cell>
          <cell r="AP57">
            <v>279392</v>
          </cell>
          <cell r="AR57">
            <v>593086.65858842165</v>
          </cell>
          <cell r="AS57">
            <v>235193.82165103464</v>
          </cell>
          <cell r="AT57">
            <v>357892.83693738701</v>
          </cell>
          <cell r="AV57">
            <v>0.41</v>
          </cell>
          <cell r="AW57">
            <v>0.32700000000000001</v>
          </cell>
          <cell r="AX57">
            <v>0.75900000000000001</v>
          </cell>
          <cell r="AZ57">
            <v>0.30299999999999999</v>
          </cell>
          <cell r="BA57">
            <v>0.33600000000000002</v>
          </cell>
          <cell r="BB57">
            <v>0.16699999999999998</v>
          </cell>
          <cell r="BD57">
            <v>398735</v>
          </cell>
          <cell r="BE57">
            <v>0</v>
          </cell>
          <cell r="BF57">
            <v>398735</v>
          </cell>
          <cell r="BH57">
            <v>0.63982086109798597</v>
          </cell>
          <cell r="BI57">
            <v>0</v>
          </cell>
          <cell r="BJ57">
            <v>1.0602872632238762</v>
          </cell>
        </row>
        <row r="58">
          <cell r="B58">
            <v>50</v>
          </cell>
          <cell r="C58">
            <v>12</v>
          </cell>
          <cell r="D58">
            <v>3</v>
          </cell>
          <cell r="E58" t="str">
            <v>Rae Barielly</v>
          </cell>
          <cell r="H58">
            <v>2322810</v>
          </cell>
          <cell r="I58">
            <v>2112898</v>
          </cell>
          <cell r="J58">
            <v>209912</v>
          </cell>
          <cell r="K58">
            <v>2322810</v>
          </cell>
          <cell r="L58">
            <v>2112898</v>
          </cell>
          <cell r="M58">
            <v>209912</v>
          </cell>
          <cell r="N58">
            <v>2872204</v>
          </cell>
          <cell r="O58">
            <v>2598459</v>
          </cell>
          <cell r="P58">
            <v>273745</v>
          </cell>
          <cell r="Q58">
            <v>23.57</v>
          </cell>
          <cell r="R58">
            <v>23.66</v>
          </cell>
          <cell r="S58">
            <v>2.1389301791283399E-2</v>
          </cell>
          <cell r="T58">
            <v>2.1463668484388965E-2</v>
          </cell>
          <cell r="U58">
            <v>2.1457166021236374E-2</v>
          </cell>
          <cell r="W58">
            <v>0</v>
          </cell>
          <cell r="X58">
            <v>0</v>
          </cell>
          <cell r="Y58">
            <v>0</v>
          </cell>
          <cell r="Z58">
            <v>0</v>
          </cell>
          <cell r="AA58">
            <v>0</v>
          </cell>
          <cell r="AC58">
            <v>3</v>
          </cell>
          <cell r="AD58">
            <v>3</v>
          </cell>
          <cell r="AE58">
            <v>3</v>
          </cell>
          <cell r="AF58">
            <v>3</v>
          </cell>
          <cell r="AG58">
            <v>3</v>
          </cell>
          <cell r="AI58">
            <v>4586</v>
          </cell>
          <cell r="AK58">
            <v>419983</v>
          </cell>
          <cell r="AL58">
            <v>385967</v>
          </cell>
          <cell r="AM58">
            <v>34016</v>
          </cell>
          <cell r="AN58">
            <v>419983</v>
          </cell>
          <cell r="AO58">
            <v>385967</v>
          </cell>
          <cell r="AP58">
            <v>34016</v>
          </cell>
          <cell r="AR58">
            <v>537985.72376973787</v>
          </cell>
          <cell r="AS58">
            <v>494412.24012932525</v>
          </cell>
          <cell r="AT58">
            <v>43573.483640412596</v>
          </cell>
          <cell r="AV58">
            <v>0.41</v>
          </cell>
          <cell r="AW58">
            <v>0.32700000000000001</v>
          </cell>
          <cell r="AX58">
            <v>0.75900000000000001</v>
          </cell>
          <cell r="AZ58">
            <v>0.30299999999999999</v>
          </cell>
          <cell r="BA58">
            <v>0.33600000000000002</v>
          </cell>
          <cell r="BB58">
            <v>0.16699999999999998</v>
          </cell>
          <cell r="BD58">
            <v>100613</v>
          </cell>
          <cell r="BE58">
            <v>69951</v>
          </cell>
          <cell r="BF58">
            <v>30662</v>
          </cell>
          <cell r="BH58">
            <v>0.17798177740561882</v>
          </cell>
          <cell r="BI58">
            <v>0.13464706941769594</v>
          </cell>
          <cell r="BJ58">
            <v>0.66968471831503307</v>
          </cell>
        </row>
        <row r="59">
          <cell r="B59">
            <v>51</v>
          </cell>
          <cell r="C59">
            <v>12</v>
          </cell>
          <cell r="D59">
            <v>3</v>
          </cell>
          <cell r="E59" t="str">
            <v>Sitapur</v>
          </cell>
          <cell r="H59">
            <v>2857009</v>
          </cell>
          <cell r="I59">
            <v>2513341</v>
          </cell>
          <cell r="J59">
            <v>343668</v>
          </cell>
          <cell r="K59">
            <v>2857009</v>
          </cell>
          <cell r="L59">
            <v>2513341</v>
          </cell>
          <cell r="M59">
            <v>343668</v>
          </cell>
          <cell r="N59">
            <v>3616510</v>
          </cell>
          <cell r="O59">
            <v>3184640</v>
          </cell>
          <cell r="P59">
            <v>431870</v>
          </cell>
          <cell r="Q59">
            <v>22.24</v>
          </cell>
          <cell r="R59">
            <v>26.58</v>
          </cell>
          <cell r="S59">
            <v>2.0284606078570633E-2</v>
          </cell>
          <cell r="T59">
            <v>2.3850411407047245E-2</v>
          </cell>
          <cell r="U59">
            <v>2.3853469207162137E-2</v>
          </cell>
          <cell r="W59">
            <v>1386</v>
          </cell>
          <cell r="X59">
            <v>1393</v>
          </cell>
          <cell r="Y59">
            <v>1395</v>
          </cell>
          <cell r="Z59">
            <v>1395</v>
          </cell>
          <cell r="AA59">
            <v>1395</v>
          </cell>
          <cell r="AC59">
            <v>19250</v>
          </cell>
          <cell r="AD59">
            <v>19373</v>
          </cell>
          <cell r="AE59">
            <v>19857</v>
          </cell>
          <cell r="AF59">
            <v>20283</v>
          </cell>
          <cell r="AG59">
            <v>20477</v>
          </cell>
          <cell r="AI59">
            <v>5743</v>
          </cell>
          <cell r="AK59">
            <v>459497</v>
          </cell>
          <cell r="AL59">
            <v>412951</v>
          </cell>
          <cell r="AM59">
            <v>46546</v>
          </cell>
          <cell r="AN59">
            <v>459497</v>
          </cell>
          <cell r="AO59">
            <v>412951</v>
          </cell>
          <cell r="AP59">
            <v>46546</v>
          </cell>
          <cell r="AR59">
            <v>588601.98178265127</v>
          </cell>
          <cell r="AS59">
            <v>528977.94105103542</v>
          </cell>
          <cell r="AT59">
            <v>59624.040731615845</v>
          </cell>
          <cell r="AV59">
            <v>0.41</v>
          </cell>
          <cell r="AW59">
            <v>0.32700000000000001</v>
          </cell>
          <cell r="AX59">
            <v>0.75900000000000001</v>
          </cell>
          <cell r="AZ59">
            <v>0.30299999999999999</v>
          </cell>
          <cell r="BA59">
            <v>0.33600000000000002</v>
          </cell>
          <cell r="BB59">
            <v>0.16699999999999998</v>
          </cell>
          <cell r="BD59">
            <v>73270</v>
          </cell>
          <cell r="BE59">
            <v>37578</v>
          </cell>
          <cell r="BF59">
            <v>35692</v>
          </cell>
          <cell r="BH59">
            <v>0.1184668016482876</v>
          </cell>
          <cell r="BI59">
            <v>6.760647497673275E-2</v>
          </cell>
          <cell r="BJ59">
            <v>0.56969403404946606</v>
          </cell>
        </row>
        <row r="60">
          <cell r="B60">
            <v>52</v>
          </cell>
          <cell r="C60">
            <v>12</v>
          </cell>
          <cell r="D60">
            <v>3</v>
          </cell>
          <cell r="E60" t="str">
            <v>Unnao</v>
          </cell>
          <cell r="H60">
            <v>2200397</v>
          </cell>
          <cell r="I60">
            <v>1901099</v>
          </cell>
          <cell r="J60">
            <v>299298</v>
          </cell>
          <cell r="K60">
            <v>2200397</v>
          </cell>
          <cell r="L60">
            <v>1901099</v>
          </cell>
          <cell r="M60">
            <v>299298</v>
          </cell>
          <cell r="N60">
            <v>2700426</v>
          </cell>
          <cell r="O60">
            <v>2288567</v>
          </cell>
          <cell r="P60">
            <v>411859</v>
          </cell>
          <cell r="Q60">
            <v>20.73</v>
          </cell>
          <cell r="R60">
            <v>22.72</v>
          </cell>
          <cell r="S60">
            <v>1.9017212986417897E-2</v>
          </cell>
          <cell r="T60">
            <v>2.0684535221755951E-2</v>
          </cell>
          <cell r="U60">
            <v>2.0688269717518581E-2</v>
          </cell>
          <cell r="W60">
            <v>1107</v>
          </cell>
          <cell r="X60">
            <v>1114</v>
          </cell>
          <cell r="Y60">
            <v>1124</v>
          </cell>
          <cell r="Z60">
            <v>1124</v>
          </cell>
          <cell r="AA60">
            <v>1124</v>
          </cell>
          <cell r="AC60">
            <v>8502</v>
          </cell>
          <cell r="AD60">
            <v>8604</v>
          </cell>
          <cell r="AE60">
            <v>8788</v>
          </cell>
          <cell r="AF60">
            <v>8929</v>
          </cell>
          <cell r="AG60">
            <v>9045</v>
          </cell>
          <cell r="AI60">
            <v>4558</v>
          </cell>
          <cell r="AK60">
            <v>373349</v>
          </cell>
          <cell r="AL60">
            <v>325705</v>
          </cell>
          <cell r="AM60">
            <v>47644</v>
          </cell>
          <cell r="AN60">
            <v>373349</v>
          </cell>
          <cell r="AO60">
            <v>325705</v>
          </cell>
          <cell r="AP60">
            <v>47644</v>
          </cell>
          <cell r="AR60">
            <v>478248.95765711437</v>
          </cell>
          <cell r="AS60">
            <v>417218.41160338029</v>
          </cell>
          <cell r="AT60">
            <v>61030.546053734055</v>
          </cell>
          <cell r="AV60">
            <v>0.41</v>
          </cell>
          <cell r="AW60">
            <v>0.32700000000000001</v>
          </cell>
          <cell r="AX60">
            <v>0.75900000000000001</v>
          </cell>
          <cell r="AZ60">
            <v>0.30299999999999999</v>
          </cell>
          <cell r="BA60">
            <v>0.33600000000000002</v>
          </cell>
          <cell r="BB60">
            <v>0.16699999999999998</v>
          </cell>
          <cell r="BD60">
            <v>75419</v>
          </cell>
          <cell r="BE60">
            <v>49381</v>
          </cell>
          <cell r="BF60">
            <v>26038</v>
          </cell>
          <cell r="BH60">
            <v>0.15007865522922706</v>
          </cell>
          <cell r="BI60">
            <v>0.11263895357090002</v>
          </cell>
          <cell r="BJ60">
            <v>0.40602479805152186</v>
          </cell>
        </row>
        <row r="61">
          <cell r="B61">
            <v>53</v>
          </cell>
          <cell r="C61">
            <v>13</v>
          </cell>
          <cell r="D61">
            <v>1</v>
          </cell>
          <cell r="E61" t="str">
            <v>Baghpat</v>
          </cell>
          <cell r="F61" t="str">
            <v>New</v>
          </cell>
          <cell r="G61">
            <v>1</v>
          </cell>
          <cell r="H61">
            <v>0</v>
          </cell>
          <cell r="I61">
            <v>0</v>
          </cell>
          <cell r="J61">
            <v>0</v>
          </cell>
          <cell r="K61">
            <v>963678</v>
          </cell>
          <cell r="L61">
            <v>606885</v>
          </cell>
          <cell r="M61">
            <v>356793</v>
          </cell>
          <cell r="N61">
            <v>1164388</v>
          </cell>
          <cell r="O61">
            <v>934824</v>
          </cell>
          <cell r="P61">
            <v>229564</v>
          </cell>
          <cell r="Q61">
            <v>22.39</v>
          </cell>
          <cell r="R61">
            <v>13</v>
          </cell>
          <cell r="S61">
            <v>2.040973553498282E-2</v>
          </cell>
          <cell r="T61">
            <v>1.2296754216952754E-2</v>
          </cell>
          <cell r="U61">
            <v>1.9099474515575032E-2</v>
          </cell>
          <cell r="W61">
            <v>751</v>
          </cell>
          <cell r="X61">
            <v>752</v>
          </cell>
          <cell r="Y61">
            <v>752</v>
          </cell>
          <cell r="Z61">
            <v>752</v>
          </cell>
          <cell r="AA61">
            <v>752</v>
          </cell>
          <cell r="AC61">
            <v>31287</v>
          </cell>
          <cell r="AD61">
            <v>32505</v>
          </cell>
          <cell r="AE61">
            <v>33723</v>
          </cell>
          <cell r="AF61">
            <v>34158</v>
          </cell>
          <cell r="AG61">
            <v>34319</v>
          </cell>
          <cell r="AI61">
            <v>1389</v>
          </cell>
          <cell r="AK61">
            <v>0</v>
          </cell>
          <cell r="AL61">
            <v>0</v>
          </cell>
          <cell r="AM61">
            <v>0</v>
          </cell>
          <cell r="AN61">
            <v>140108</v>
          </cell>
          <cell r="AO61">
            <v>88931</v>
          </cell>
          <cell r="AP61">
            <v>51177</v>
          </cell>
          <cell r="AR61">
            <v>179474.17820704749</v>
          </cell>
          <cell r="AS61">
            <v>113917.96429990394</v>
          </cell>
          <cell r="AT61">
            <v>65556.213907143567</v>
          </cell>
          <cell r="AV61">
            <v>0.41</v>
          </cell>
          <cell r="AW61">
            <v>0.32700000000000001</v>
          </cell>
          <cell r="AX61">
            <v>0.75900000000000001</v>
          </cell>
          <cell r="AZ61">
            <v>0.30299999999999999</v>
          </cell>
          <cell r="BA61">
            <v>0.33600000000000002</v>
          </cell>
          <cell r="BB61">
            <v>0.16699999999999998</v>
          </cell>
          <cell r="BD61">
            <v>76043</v>
          </cell>
          <cell r="BE61">
            <v>57517</v>
          </cell>
          <cell r="BF61">
            <v>18526</v>
          </cell>
          <cell r="BH61">
            <v>0.40322686629098003</v>
          </cell>
          <cell r="BI61">
            <v>0.48050310930026013</v>
          </cell>
          <cell r="BJ61">
            <v>0.26894284090734516</v>
          </cell>
        </row>
        <row r="62">
          <cell r="B62">
            <v>54</v>
          </cell>
          <cell r="C62">
            <v>13</v>
          </cell>
          <cell r="D62">
            <v>1</v>
          </cell>
          <cell r="E62" t="str">
            <v>Bulandshahr</v>
          </cell>
          <cell r="F62" t="str">
            <v>Split</v>
          </cell>
          <cell r="G62">
            <v>2</v>
          </cell>
          <cell r="H62">
            <v>2849859</v>
          </cell>
          <cell r="I62">
            <v>2257064</v>
          </cell>
          <cell r="J62">
            <v>592795</v>
          </cell>
          <cell r="K62">
            <v>2192754</v>
          </cell>
          <cell r="L62">
            <v>1465867</v>
          </cell>
          <cell r="M62">
            <v>726887</v>
          </cell>
          <cell r="N62">
            <v>2923290</v>
          </cell>
          <cell r="O62">
            <v>2249464</v>
          </cell>
          <cell r="P62">
            <v>673826</v>
          </cell>
          <cell r="Q62">
            <v>16.100000000000001</v>
          </cell>
          <cell r="R62">
            <v>22.22</v>
          </cell>
          <cell r="S62">
            <v>1.5040151938647606E-2</v>
          </cell>
          <cell r="T62">
            <v>2.026791171121145E-2</v>
          </cell>
          <cell r="U62">
            <v>2.9172561075500036E-2</v>
          </cell>
          <cell r="W62">
            <v>13</v>
          </cell>
          <cell r="X62">
            <v>14</v>
          </cell>
          <cell r="Y62">
            <v>15</v>
          </cell>
          <cell r="Z62">
            <v>15</v>
          </cell>
          <cell r="AA62">
            <v>15</v>
          </cell>
          <cell r="AC62">
            <v>19</v>
          </cell>
          <cell r="AD62">
            <v>19</v>
          </cell>
          <cell r="AE62">
            <v>19</v>
          </cell>
          <cell r="AF62">
            <v>19</v>
          </cell>
          <cell r="AG62">
            <v>19</v>
          </cell>
          <cell r="AI62">
            <v>3718</v>
          </cell>
          <cell r="AK62">
            <v>425219</v>
          </cell>
          <cell r="AL62">
            <v>345420</v>
          </cell>
          <cell r="AM62">
            <v>79799</v>
          </cell>
          <cell r="AN62">
            <v>334121</v>
          </cell>
          <cell r="AO62">
            <v>218857</v>
          </cell>
          <cell r="AP62">
            <v>115264</v>
          </cell>
          <cell r="AR62">
            <v>427999.05713247578</v>
          </cell>
          <cell r="AS62">
            <v>280349.30353627057</v>
          </cell>
          <cell r="AT62">
            <v>147649.75359620524</v>
          </cell>
          <cell r="AV62">
            <v>0.41</v>
          </cell>
          <cell r="AW62">
            <v>0.32700000000000001</v>
          </cell>
          <cell r="AX62">
            <v>0.75900000000000001</v>
          </cell>
          <cell r="AZ62">
            <v>0.30299999999999999</v>
          </cell>
          <cell r="BA62">
            <v>0.33600000000000002</v>
          </cell>
          <cell r="BB62">
            <v>0.16699999999999998</v>
          </cell>
          <cell r="BD62">
            <v>127267</v>
          </cell>
          <cell r="BE62">
            <v>57757</v>
          </cell>
          <cell r="BF62">
            <v>69510</v>
          </cell>
          <cell r="BH62">
            <v>0.28298615387148135</v>
          </cell>
          <cell r="BI62">
            <v>0.19606376479301316</v>
          </cell>
          <cell r="BJ62">
            <v>0.44802964799407219</v>
          </cell>
        </row>
        <row r="63">
          <cell r="B63">
            <v>55</v>
          </cell>
          <cell r="C63">
            <v>13</v>
          </cell>
          <cell r="D63">
            <v>1</v>
          </cell>
          <cell r="E63" t="str">
            <v>Gautam Buddha Nagar</v>
          </cell>
          <cell r="F63" t="str">
            <v>New</v>
          </cell>
          <cell r="G63">
            <v>1</v>
          </cell>
          <cell r="H63">
            <v>0</v>
          </cell>
          <cell r="I63">
            <v>0</v>
          </cell>
          <cell r="J63">
            <v>0</v>
          </cell>
          <cell r="K63">
            <v>893563</v>
          </cell>
          <cell r="L63">
            <v>597351</v>
          </cell>
          <cell r="M63">
            <v>296212</v>
          </cell>
          <cell r="N63">
            <v>1191263</v>
          </cell>
          <cell r="O63">
            <v>753051</v>
          </cell>
          <cell r="P63">
            <v>438212</v>
          </cell>
          <cell r="Q63">
            <v>37.64</v>
          </cell>
          <cell r="R63">
            <v>35.700000000000003</v>
          </cell>
          <cell r="S63">
            <v>3.2462927349978798E-2</v>
          </cell>
          <cell r="T63">
            <v>3.0998384476280005E-2</v>
          </cell>
          <cell r="U63">
            <v>2.9172676359748628E-2</v>
          </cell>
          <cell r="W63">
            <v>142</v>
          </cell>
          <cell r="X63">
            <v>148</v>
          </cell>
          <cell r="Y63">
            <v>149</v>
          </cell>
          <cell r="Z63">
            <v>149</v>
          </cell>
          <cell r="AA63">
            <v>149</v>
          </cell>
          <cell r="AC63">
            <v>13976</v>
          </cell>
          <cell r="AD63">
            <v>14212</v>
          </cell>
          <cell r="AE63">
            <v>14484</v>
          </cell>
          <cell r="AF63">
            <v>14752</v>
          </cell>
          <cell r="AG63">
            <v>15118</v>
          </cell>
          <cell r="AI63">
            <v>1269</v>
          </cell>
          <cell r="AK63">
            <v>0</v>
          </cell>
          <cell r="AL63">
            <v>0</v>
          </cell>
          <cell r="AM63">
            <v>0</v>
          </cell>
          <cell r="AN63">
            <v>136156</v>
          </cell>
          <cell r="AO63">
            <v>89185</v>
          </cell>
          <cell r="AP63">
            <v>46971</v>
          </cell>
          <cell r="AR63">
            <v>174411.78382361293</v>
          </cell>
          <cell r="AS63">
            <v>114243.33074053966</v>
          </cell>
          <cell r="AT63">
            <v>60168.453083073262</v>
          </cell>
          <cell r="AV63">
            <v>0.41</v>
          </cell>
          <cell r="AW63">
            <v>0.32700000000000001</v>
          </cell>
          <cell r="AX63">
            <v>0.75900000000000001</v>
          </cell>
          <cell r="AZ63">
            <v>0.30299999999999999</v>
          </cell>
          <cell r="BA63">
            <v>0.33600000000000002</v>
          </cell>
          <cell r="BB63">
            <v>0.16699999999999998</v>
          </cell>
          <cell r="BD63">
            <v>80666</v>
          </cell>
          <cell r="BE63">
            <v>0</v>
          </cell>
          <cell r="BF63">
            <v>80666</v>
          </cell>
          <cell r="BH63">
            <v>0.44015626739285751</v>
          </cell>
          <cell r="BI63">
            <v>0</v>
          </cell>
          <cell r="BJ63">
            <v>1.2758918639829235</v>
          </cell>
        </row>
        <row r="64">
          <cell r="B64">
            <v>56</v>
          </cell>
          <cell r="C64">
            <v>13</v>
          </cell>
          <cell r="D64">
            <v>1</v>
          </cell>
          <cell r="E64" t="str">
            <v>Ghaziabad</v>
          </cell>
          <cell r="F64" t="str">
            <v>Split</v>
          </cell>
          <cell r="G64">
            <v>2</v>
          </cell>
          <cell r="H64">
            <v>2703933</v>
          </cell>
          <cell r="I64">
            <v>1455673</v>
          </cell>
          <cell r="J64">
            <v>1248260</v>
          </cell>
          <cell r="K64">
            <v>2467475</v>
          </cell>
          <cell r="L64">
            <v>1649519</v>
          </cell>
          <cell r="M64">
            <v>817956</v>
          </cell>
          <cell r="N64">
            <v>3289540</v>
          </cell>
          <cell r="O64">
            <v>1473559</v>
          </cell>
          <cell r="P64">
            <v>1815981</v>
          </cell>
          <cell r="Q64">
            <v>40.9</v>
          </cell>
          <cell r="R64">
            <v>47.47</v>
          </cell>
          <cell r="S64">
            <v>3.488263410939596E-2</v>
          </cell>
          <cell r="T64">
            <v>3.9609807780575768E-2</v>
          </cell>
          <cell r="U64">
            <v>2.917266095740656E-2</v>
          </cell>
          <cell r="W64">
            <v>656</v>
          </cell>
          <cell r="X64">
            <v>661</v>
          </cell>
          <cell r="Y64">
            <v>666</v>
          </cell>
          <cell r="Z64">
            <v>666</v>
          </cell>
          <cell r="AA64">
            <v>666</v>
          </cell>
          <cell r="AC64">
            <v>6245</v>
          </cell>
          <cell r="AD64">
            <v>6295</v>
          </cell>
          <cell r="AE64">
            <v>6355</v>
          </cell>
          <cell r="AF64">
            <v>6393</v>
          </cell>
          <cell r="AG64">
            <v>6404</v>
          </cell>
          <cell r="AI64">
            <v>1956</v>
          </cell>
          <cell r="AK64">
            <v>421039</v>
          </cell>
          <cell r="AL64">
            <v>208898</v>
          </cell>
          <cell r="AM64">
            <v>212141</v>
          </cell>
          <cell r="AN64">
            <v>375981</v>
          </cell>
          <cell r="AO64">
            <v>246276</v>
          </cell>
          <cell r="AP64">
            <v>129705</v>
          </cell>
          <cell r="AR64">
            <v>481620.47132543416</v>
          </cell>
          <cell r="AS64">
            <v>315472.2265118254</v>
          </cell>
          <cell r="AT64">
            <v>166148.24481360876</v>
          </cell>
          <cell r="AV64">
            <v>0.41</v>
          </cell>
          <cell r="AW64">
            <v>0.32700000000000001</v>
          </cell>
          <cell r="AX64">
            <v>0.75900000000000001</v>
          </cell>
          <cell r="AZ64">
            <v>0.30299999999999999</v>
          </cell>
          <cell r="BA64">
            <v>0.33600000000000002</v>
          </cell>
          <cell r="BB64">
            <v>0.16699999999999998</v>
          </cell>
          <cell r="BD64">
            <v>363146</v>
          </cell>
          <cell r="BE64">
            <v>87694</v>
          </cell>
          <cell r="BF64">
            <v>275452</v>
          </cell>
          <cell r="BH64">
            <v>0.71757701387563022</v>
          </cell>
          <cell r="BI64">
            <v>0.26454584279498849</v>
          </cell>
          <cell r="BJ64">
            <v>1.5777651692208838</v>
          </cell>
        </row>
        <row r="65">
          <cell r="B65">
            <v>57</v>
          </cell>
          <cell r="C65">
            <v>13</v>
          </cell>
          <cell r="D65">
            <v>1</v>
          </cell>
          <cell r="E65" t="str">
            <v>Meerut</v>
          </cell>
          <cell r="F65" t="str">
            <v>Split</v>
          </cell>
          <cell r="G65">
            <v>2</v>
          </cell>
          <cell r="H65">
            <v>3447912</v>
          </cell>
          <cell r="I65">
            <v>2171355</v>
          </cell>
          <cell r="J65">
            <v>1276557</v>
          </cell>
          <cell r="K65">
            <v>2484234</v>
          </cell>
          <cell r="L65">
            <v>1564470</v>
          </cell>
          <cell r="M65">
            <v>919764</v>
          </cell>
          <cell r="N65">
            <v>3001636</v>
          </cell>
          <cell r="O65">
            <v>1544542</v>
          </cell>
          <cell r="P65">
            <v>1457094</v>
          </cell>
          <cell r="Q65">
            <v>24.91</v>
          </cell>
          <cell r="R65">
            <v>24.16</v>
          </cell>
          <cell r="S65">
            <v>2.2491534005144365E-2</v>
          </cell>
          <cell r="T65">
            <v>2.1875931890339206E-2</v>
          </cell>
          <cell r="U65">
            <v>1.9099415271484732E-2</v>
          </cell>
          <cell r="W65">
            <v>0</v>
          </cell>
          <cell r="X65">
            <v>0</v>
          </cell>
          <cell r="Y65">
            <v>0</v>
          </cell>
          <cell r="Z65">
            <v>0</v>
          </cell>
          <cell r="AA65">
            <v>0</v>
          </cell>
          <cell r="AC65">
            <v>2</v>
          </cell>
          <cell r="AD65">
            <v>2</v>
          </cell>
          <cell r="AE65">
            <v>2</v>
          </cell>
          <cell r="AF65">
            <v>2</v>
          </cell>
          <cell r="AG65">
            <v>2</v>
          </cell>
          <cell r="AI65">
            <v>2522</v>
          </cell>
          <cell r="AK65">
            <v>501289</v>
          </cell>
          <cell r="AL65">
            <v>318185</v>
          </cell>
          <cell r="AM65">
            <v>183104</v>
          </cell>
          <cell r="AN65">
            <v>361181</v>
          </cell>
          <cell r="AO65">
            <v>229254</v>
          </cell>
          <cell r="AP65">
            <v>131927</v>
          </cell>
          <cell r="AR65">
            <v>462662.11179232894</v>
          </cell>
          <cell r="AS65">
            <v>293667.55110827694</v>
          </cell>
          <cell r="AT65">
            <v>168994.56068405198</v>
          </cell>
          <cell r="AV65">
            <v>0.41</v>
          </cell>
          <cell r="AW65">
            <v>0.32700000000000001</v>
          </cell>
          <cell r="AX65">
            <v>0.75900000000000001</v>
          </cell>
          <cell r="AZ65">
            <v>0.30299999999999999</v>
          </cell>
          <cell r="BA65">
            <v>0.33600000000000002</v>
          </cell>
          <cell r="BB65">
            <v>0.16699999999999998</v>
          </cell>
          <cell r="BD65">
            <v>250995</v>
          </cell>
          <cell r="BE65">
            <v>90055</v>
          </cell>
          <cell r="BF65">
            <v>160940</v>
          </cell>
          <cell r="BH65">
            <v>0.51628953998705251</v>
          </cell>
          <cell r="BI65">
            <v>0.29183949218209543</v>
          </cell>
          <cell r="BJ65">
            <v>0.90632396250463898</v>
          </cell>
        </row>
        <row r="66">
          <cell r="B66">
            <v>58</v>
          </cell>
          <cell r="C66">
            <v>14</v>
          </cell>
          <cell r="D66">
            <v>4</v>
          </cell>
          <cell r="E66" t="str">
            <v>Mirzapur</v>
          </cell>
          <cell r="H66">
            <v>1657139</v>
          </cell>
          <cell r="I66">
            <v>1428499</v>
          </cell>
          <cell r="J66">
            <v>228640</v>
          </cell>
          <cell r="K66">
            <v>1657139</v>
          </cell>
          <cell r="L66">
            <v>1428499</v>
          </cell>
          <cell r="M66">
            <v>228640</v>
          </cell>
          <cell r="N66">
            <v>2114852</v>
          </cell>
          <cell r="O66">
            <v>1828102</v>
          </cell>
          <cell r="P66">
            <v>286750</v>
          </cell>
          <cell r="Q66">
            <v>31.4</v>
          </cell>
          <cell r="R66">
            <v>27.62</v>
          </cell>
          <cell r="S66">
            <v>2.768386149316715E-2</v>
          </cell>
          <cell r="T66">
            <v>2.4688527955109452E-2</v>
          </cell>
          <cell r="U66">
            <v>2.4689071016630315E-2</v>
          </cell>
          <cell r="W66">
            <v>522</v>
          </cell>
          <cell r="X66">
            <v>524</v>
          </cell>
          <cell r="Y66">
            <v>528</v>
          </cell>
          <cell r="Z66">
            <v>528</v>
          </cell>
          <cell r="AA66">
            <v>528</v>
          </cell>
          <cell r="AC66">
            <v>1711</v>
          </cell>
          <cell r="AD66">
            <v>1761</v>
          </cell>
          <cell r="AE66">
            <v>1827</v>
          </cell>
          <cell r="AF66">
            <v>1906</v>
          </cell>
          <cell r="AG66">
            <v>1943</v>
          </cell>
          <cell r="AI66">
            <v>4522</v>
          </cell>
          <cell r="AK66">
            <v>233908</v>
          </cell>
          <cell r="AL66">
            <v>204543</v>
          </cell>
          <cell r="AM66">
            <v>29365</v>
          </cell>
          <cell r="AN66">
            <v>233908</v>
          </cell>
          <cell r="AO66">
            <v>204543</v>
          </cell>
          <cell r="AP66">
            <v>29365</v>
          </cell>
          <cell r="AR66">
            <v>299629.1865992953</v>
          </cell>
          <cell r="AS66">
            <v>262013.49553918489</v>
          </cell>
          <cell r="AT66">
            <v>37615.69106011041</v>
          </cell>
          <cell r="AV66">
            <v>0.41</v>
          </cell>
          <cell r="AW66">
            <v>0.32700000000000001</v>
          </cell>
          <cell r="AX66">
            <v>0.75900000000000001</v>
          </cell>
          <cell r="AZ66">
            <v>0.30299999999999999</v>
          </cell>
          <cell r="BA66">
            <v>0.33600000000000002</v>
          </cell>
          <cell r="BB66">
            <v>0.16699999999999998</v>
          </cell>
          <cell r="BD66">
            <v>78459</v>
          </cell>
          <cell r="BE66">
            <v>48196</v>
          </cell>
          <cell r="BF66">
            <v>30263</v>
          </cell>
          <cell r="BH66">
            <v>0.24920161083589282</v>
          </cell>
          <cell r="BI66">
            <v>0.17505701816770766</v>
          </cell>
          <cell r="BJ66">
            <v>0.76565852955302571</v>
          </cell>
        </row>
        <row r="67">
          <cell r="B67">
            <v>59</v>
          </cell>
          <cell r="C67">
            <v>14</v>
          </cell>
          <cell r="D67">
            <v>4</v>
          </cell>
          <cell r="E67" t="str">
            <v>Sant Ravidas Nagar Bhadohi</v>
          </cell>
          <cell r="F67" t="str">
            <v>New</v>
          </cell>
          <cell r="G67">
            <v>1</v>
          </cell>
          <cell r="H67">
            <v>0</v>
          </cell>
          <cell r="I67">
            <v>0</v>
          </cell>
          <cell r="J67">
            <v>0</v>
          </cell>
          <cell r="K67">
            <v>1070364</v>
          </cell>
          <cell r="L67">
            <v>779187</v>
          </cell>
          <cell r="M67">
            <v>291177</v>
          </cell>
          <cell r="N67">
            <v>1352056</v>
          </cell>
          <cell r="O67">
            <v>1179423</v>
          </cell>
          <cell r="P67">
            <v>172633</v>
          </cell>
          <cell r="Q67">
            <v>38.159999999999997</v>
          </cell>
          <cell r="R67">
            <v>25.47</v>
          </cell>
          <cell r="S67">
            <v>3.2852327347188126E-2</v>
          </cell>
          <cell r="T67">
            <v>2.2949018069388538E-2</v>
          </cell>
          <cell r="U67">
            <v>2.3637809033460133E-2</v>
          </cell>
          <cell r="W67">
            <v>697</v>
          </cell>
          <cell r="X67">
            <v>702</v>
          </cell>
          <cell r="Y67">
            <v>706</v>
          </cell>
          <cell r="Z67">
            <v>706</v>
          </cell>
          <cell r="AA67">
            <v>706</v>
          </cell>
          <cell r="AC67">
            <v>4777</v>
          </cell>
          <cell r="AD67">
            <v>4841</v>
          </cell>
          <cell r="AE67">
            <v>4992</v>
          </cell>
          <cell r="AF67">
            <v>5060</v>
          </cell>
          <cell r="AG67">
            <v>5135</v>
          </cell>
          <cell r="AI67">
            <v>960</v>
          </cell>
          <cell r="AK67">
            <v>0</v>
          </cell>
          <cell r="AL67">
            <v>0</v>
          </cell>
          <cell r="AM67">
            <v>0</v>
          </cell>
          <cell r="AN67">
            <v>135180</v>
          </cell>
          <cell r="AO67">
            <v>98839</v>
          </cell>
          <cell r="AP67">
            <v>36341</v>
          </cell>
          <cell r="AR67">
            <v>173161.55687061895</v>
          </cell>
          <cell r="AS67">
            <v>126609.81742517464</v>
          </cell>
          <cell r="AT67">
            <v>46551.73944544432</v>
          </cell>
          <cell r="AV67">
            <v>0.41</v>
          </cell>
          <cell r="AW67">
            <v>0.32700000000000001</v>
          </cell>
          <cell r="AX67">
            <v>0.75900000000000001</v>
          </cell>
          <cell r="AZ67">
            <v>0.30299999999999999</v>
          </cell>
          <cell r="BA67">
            <v>0.33600000000000002</v>
          </cell>
          <cell r="BB67">
            <v>0.16699999999999998</v>
          </cell>
          <cell r="BD67">
            <v>42836</v>
          </cell>
          <cell r="BE67">
            <v>22993</v>
          </cell>
          <cell r="BF67">
            <v>19843</v>
          </cell>
          <cell r="BH67">
            <v>0.23542339598310361</v>
          </cell>
          <cell r="BI67">
            <v>0.17283052486549333</v>
          </cell>
          <cell r="BJ67">
            <v>0.40566133077833433</v>
          </cell>
        </row>
        <row r="68">
          <cell r="B68">
            <v>60</v>
          </cell>
          <cell r="C68">
            <v>14</v>
          </cell>
          <cell r="D68">
            <v>4</v>
          </cell>
          <cell r="E68" t="str">
            <v>Sonbhadra</v>
          </cell>
          <cell r="H68">
            <v>1075041</v>
          </cell>
          <cell r="I68">
            <v>930958</v>
          </cell>
          <cell r="J68">
            <v>144083</v>
          </cell>
          <cell r="K68">
            <v>1075041</v>
          </cell>
          <cell r="L68">
            <v>930958</v>
          </cell>
          <cell r="M68">
            <v>144083</v>
          </cell>
          <cell r="N68">
            <v>1463468</v>
          </cell>
          <cell r="O68">
            <v>1186754</v>
          </cell>
          <cell r="P68">
            <v>276714</v>
          </cell>
          <cell r="Q68">
            <v>38.18</v>
          </cell>
          <cell r="R68">
            <v>36.130000000000003</v>
          </cell>
          <cell r="S68">
            <v>3.2867277912497883E-2</v>
          </cell>
          <cell r="T68">
            <v>3.1324617645245967E-2</v>
          </cell>
          <cell r="U68">
            <v>3.132565264149223E-2</v>
          </cell>
          <cell r="W68">
            <v>597</v>
          </cell>
          <cell r="X68">
            <v>597</v>
          </cell>
          <cell r="Y68">
            <v>602</v>
          </cell>
          <cell r="Z68">
            <v>602</v>
          </cell>
          <cell r="AA68">
            <v>602</v>
          </cell>
          <cell r="AC68">
            <v>9142</v>
          </cell>
          <cell r="AD68">
            <v>9216</v>
          </cell>
          <cell r="AE68">
            <v>9698</v>
          </cell>
          <cell r="AF68">
            <v>9954</v>
          </cell>
          <cell r="AG68">
            <v>10099</v>
          </cell>
          <cell r="AI68">
            <v>6788</v>
          </cell>
          <cell r="AK68">
            <v>192584</v>
          </cell>
          <cell r="AL68">
            <v>162303</v>
          </cell>
          <cell r="AM68">
            <v>30281</v>
          </cell>
          <cell r="AN68">
            <v>192584</v>
          </cell>
          <cell r="AO68">
            <v>162303</v>
          </cell>
          <cell r="AP68">
            <v>30281</v>
          </cell>
          <cell r="AR68">
            <v>246694.37245429266</v>
          </cell>
          <cell r="AS68">
            <v>207905.31265551169</v>
          </cell>
          <cell r="AT68">
            <v>38789.059798780982</v>
          </cell>
          <cell r="AV68">
            <v>0.41</v>
          </cell>
          <cell r="AW68">
            <v>0.32700000000000001</v>
          </cell>
          <cell r="AX68">
            <v>0.75900000000000001</v>
          </cell>
          <cell r="AZ68">
            <v>0.30299999999999999</v>
          </cell>
          <cell r="BA68">
            <v>0.33600000000000002</v>
          </cell>
          <cell r="BB68">
            <v>0.16699999999999998</v>
          </cell>
          <cell r="BD68">
            <v>23798</v>
          </cell>
          <cell r="BE68">
            <v>7745</v>
          </cell>
          <cell r="BF68">
            <v>16053</v>
          </cell>
          <cell r="BH68">
            <v>9.1806495533818477E-2</v>
          </cell>
          <cell r="BI68">
            <v>3.5452594803726992E-2</v>
          </cell>
          <cell r="BJ68">
            <v>0.39385752258695533</v>
          </cell>
        </row>
        <row r="69">
          <cell r="B69">
            <v>61</v>
          </cell>
          <cell r="C69">
            <v>15</v>
          </cell>
          <cell r="D69">
            <v>1</v>
          </cell>
          <cell r="E69" t="str">
            <v>Bijnor</v>
          </cell>
          <cell r="H69">
            <v>2454521</v>
          </cell>
          <cell r="I69">
            <v>1839169</v>
          </cell>
          <cell r="J69">
            <v>615352</v>
          </cell>
          <cell r="K69">
            <v>2454521</v>
          </cell>
          <cell r="L69">
            <v>1839169</v>
          </cell>
          <cell r="M69">
            <v>615352</v>
          </cell>
          <cell r="N69">
            <v>3130586</v>
          </cell>
          <cell r="O69">
            <v>2369001</v>
          </cell>
          <cell r="P69">
            <v>761585</v>
          </cell>
          <cell r="Q69">
            <v>27.76</v>
          </cell>
          <cell r="R69">
            <v>27.16</v>
          </cell>
          <cell r="S69">
            <v>2.4800881524607021E-2</v>
          </cell>
          <cell r="T69">
            <v>2.4318583577521258E-2</v>
          </cell>
          <cell r="U69">
            <v>2.4627219070865403E-2</v>
          </cell>
          <cell r="W69">
            <v>971</v>
          </cell>
          <cell r="X69">
            <v>971</v>
          </cell>
          <cell r="Y69">
            <v>975</v>
          </cell>
          <cell r="Z69">
            <v>975</v>
          </cell>
          <cell r="AA69">
            <v>975</v>
          </cell>
          <cell r="AC69">
            <v>25546</v>
          </cell>
          <cell r="AD69">
            <v>25746</v>
          </cell>
          <cell r="AE69">
            <v>26203</v>
          </cell>
          <cell r="AF69">
            <v>26593</v>
          </cell>
          <cell r="AG69">
            <v>26788</v>
          </cell>
          <cell r="AI69">
            <v>4561</v>
          </cell>
          <cell r="AK69">
            <v>372875</v>
          </cell>
          <cell r="AL69">
            <v>286469</v>
          </cell>
          <cell r="AM69">
            <v>86406</v>
          </cell>
          <cell r="AN69">
            <v>372875</v>
          </cell>
          <cell r="AO69">
            <v>286469</v>
          </cell>
          <cell r="AP69">
            <v>86406</v>
          </cell>
          <cell r="AR69">
            <v>477641.77776395949</v>
          </cell>
          <cell r="AS69">
            <v>366958.26331683196</v>
          </cell>
          <cell r="AT69">
            <v>110683.51444712754</v>
          </cell>
          <cell r="AV69">
            <v>0.41</v>
          </cell>
          <cell r="AW69">
            <v>0.32700000000000001</v>
          </cell>
          <cell r="AX69">
            <v>0.75900000000000001</v>
          </cell>
          <cell r="AZ69">
            <v>0.30299999999999999</v>
          </cell>
          <cell r="BA69">
            <v>0.33600000000000002</v>
          </cell>
          <cell r="BB69">
            <v>0.16699999999999998</v>
          </cell>
          <cell r="BD69">
            <v>161879</v>
          </cell>
          <cell r="BE69">
            <v>93207</v>
          </cell>
          <cell r="BF69">
            <v>68672</v>
          </cell>
          <cell r="BH69">
            <v>0.32253763624540649</v>
          </cell>
          <cell r="BI69">
            <v>0.24172638101876123</v>
          </cell>
          <cell r="BJ69">
            <v>0.59045791346599108</v>
          </cell>
        </row>
        <row r="70">
          <cell r="B70">
            <v>62</v>
          </cell>
          <cell r="C70">
            <v>15</v>
          </cell>
          <cell r="D70">
            <v>1</v>
          </cell>
          <cell r="E70" t="str">
            <v>Jyotiba Phule Nagar</v>
          </cell>
          <cell r="F70" t="str">
            <v>New</v>
          </cell>
          <cell r="G70">
            <v>1</v>
          </cell>
          <cell r="H70">
            <v>0</v>
          </cell>
          <cell r="I70">
            <v>0</v>
          </cell>
          <cell r="J70">
            <v>0</v>
          </cell>
          <cell r="K70">
            <v>1177068</v>
          </cell>
          <cell r="L70">
            <v>851608</v>
          </cell>
          <cell r="M70">
            <v>325460</v>
          </cell>
          <cell r="N70">
            <v>1499193</v>
          </cell>
          <cell r="O70">
            <v>1129758</v>
          </cell>
          <cell r="P70">
            <v>369435</v>
          </cell>
          <cell r="Q70">
            <v>28.25</v>
          </cell>
          <cell r="R70">
            <v>29.72</v>
          </cell>
          <cell r="S70">
            <v>2.5193248361054188E-2</v>
          </cell>
          <cell r="T70">
            <v>2.636230638392334E-2</v>
          </cell>
          <cell r="U70">
            <v>2.4484988701083843E-2</v>
          </cell>
          <cell r="W70">
            <v>6</v>
          </cell>
          <cell r="X70">
            <v>6</v>
          </cell>
          <cell r="Y70">
            <v>9</v>
          </cell>
          <cell r="Z70">
            <v>9</v>
          </cell>
          <cell r="AA70">
            <v>9</v>
          </cell>
          <cell r="AC70">
            <v>0</v>
          </cell>
          <cell r="AD70">
            <v>175</v>
          </cell>
          <cell r="AE70">
            <v>0</v>
          </cell>
          <cell r="AF70">
            <v>0</v>
          </cell>
          <cell r="AG70">
            <v>0</v>
          </cell>
          <cell r="AI70">
            <v>2321</v>
          </cell>
          <cell r="AK70">
            <v>0</v>
          </cell>
          <cell r="AL70">
            <v>0</v>
          </cell>
          <cell r="AM70">
            <v>0</v>
          </cell>
          <cell r="AN70">
            <v>172103</v>
          </cell>
          <cell r="AO70">
            <v>128464</v>
          </cell>
          <cell r="AP70">
            <v>43639</v>
          </cell>
          <cell r="AR70">
            <v>220458.82099500025</v>
          </cell>
          <cell r="AS70">
            <v>164558.56074735313</v>
          </cell>
          <cell r="AT70">
            <v>55900.260247647144</v>
          </cell>
          <cell r="AV70">
            <v>0.41</v>
          </cell>
          <cell r="AW70">
            <v>0.32700000000000001</v>
          </cell>
          <cell r="AX70">
            <v>0.75900000000000001</v>
          </cell>
          <cell r="AZ70">
            <v>0.30299999999999999</v>
          </cell>
          <cell r="BA70">
            <v>0.33600000000000002</v>
          </cell>
          <cell r="BB70">
            <v>0.16699999999999998</v>
          </cell>
          <cell r="BD70">
            <v>38159</v>
          </cell>
          <cell r="BE70">
            <v>11529</v>
          </cell>
          <cell r="BF70">
            <v>26630</v>
          </cell>
          <cell r="BH70">
            <v>0.16472582699065666</v>
          </cell>
          <cell r="BI70">
            <v>6.6675050137284197E-2</v>
          </cell>
          <cell r="BJ70">
            <v>0.45336660697396602</v>
          </cell>
        </row>
        <row r="71">
          <cell r="B71">
            <v>63</v>
          </cell>
          <cell r="C71">
            <v>15</v>
          </cell>
          <cell r="D71">
            <v>1</v>
          </cell>
          <cell r="E71" t="str">
            <v>Moradabad</v>
          </cell>
          <cell r="F71" t="str">
            <v>Split</v>
          </cell>
          <cell r="G71">
            <v>2</v>
          </cell>
          <cell r="H71">
            <v>4121035</v>
          </cell>
          <cell r="I71">
            <v>2981566</v>
          </cell>
          <cell r="J71">
            <v>1139469</v>
          </cell>
          <cell r="K71">
            <v>2943967</v>
          </cell>
          <cell r="L71">
            <v>2129958</v>
          </cell>
          <cell r="M71">
            <v>814009</v>
          </cell>
          <cell r="N71">
            <v>3749630</v>
          </cell>
          <cell r="O71">
            <v>2586152</v>
          </cell>
          <cell r="P71">
            <v>1163478</v>
          </cell>
          <cell r="Q71">
            <v>31.89</v>
          </cell>
          <cell r="R71">
            <v>26.45</v>
          </cell>
          <cell r="S71">
            <v>2.8066450579064206E-2</v>
          </cell>
          <cell r="T71">
            <v>2.3745211448876979E-2</v>
          </cell>
          <cell r="U71">
            <v>2.4484867213547812E-2</v>
          </cell>
          <cell r="W71">
            <v>638</v>
          </cell>
          <cell r="X71">
            <v>640</v>
          </cell>
          <cell r="Y71">
            <v>641</v>
          </cell>
          <cell r="Z71">
            <v>641</v>
          </cell>
          <cell r="AA71">
            <v>641</v>
          </cell>
          <cell r="AC71">
            <v>8628</v>
          </cell>
          <cell r="AD71">
            <v>8807</v>
          </cell>
          <cell r="AE71">
            <v>8945</v>
          </cell>
          <cell r="AF71">
            <v>9006</v>
          </cell>
          <cell r="AG71">
            <v>9041</v>
          </cell>
          <cell r="AI71">
            <v>3647</v>
          </cell>
          <cell r="AK71">
            <v>602550</v>
          </cell>
          <cell r="AL71">
            <v>449767</v>
          </cell>
          <cell r="AM71">
            <v>152783</v>
          </cell>
          <cell r="AN71">
            <v>430447</v>
          </cell>
          <cell r="AO71">
            <v>321303</v>
          </cell>
          <cell r="AP71">
            <v>109144</v>
          </cell>
          <cell r="AR71">
            <v>551389.79634773871</v>
          </cell>
          <cell r="AS71">
            <v>411579.58061252022</v>
          </cell>
          <cell r="AT71">
            <v>139810.21573521849</v>
          </cell>
          <cell r="AV71">
            <v>0.41</v>
          </cell>
          <cell r="AW71">
            <v>0.32700000000000001</v>
          </cell>
          <cell r="AX71">
            <v>0.75900000000000001</v>
          </cell>
          <cell r="AZ71">
            <v>0.30299999999999999</v>
          </cell>
          <cell r="BA71">
            <v>0.33600000000000002</v>
          </cell>
          <cell r="BB71">
            <v>0.16699999999999998</v>
          </cell>
          <cell r="BD71">
            <v>176984</v>
          </cell>
          <cell r="BE71">
            <v>60869</v>
          </cell>
          <cell r="BF71">
            <v>116115</v>
          </cell>
          <cell r="BH71">
            <v>0.30546923219786748</v>
          </cell>
          <cell r="BI71">
            <v>0.1407455066244844</v>
          </cell>
          <cell r="BJ71">
            <v>0.79039031991597131</v>
          </cell>
        </row>
        <row r="72">
          <cell r="B72">
            <v>64</v>
          </cell>
          <cell r="C72">
            <v>15</v>
          </cell>
          <cell r="D72">
            <v>1</v>
          </cell>
          <cell r="E72" t="str">
            <v>Rampur</v>
          </cell>
          <cell r="H72">
            <v>1502141</v>
          </cell>
          <cell r="I72">
            <v>1109425</v>
          </cell>
          <cell r="J72">
            <v>392716</v>
          </cell>
          <cell r="K72">
            <v>1502141</v>
          </cell>
          <cell r="L72">
            <v>1109425</v>
          </cell>
          <cell r="M72">
            <v>392716</v>
          </cell>
          <cell r="N72">
            <v>1922450</v>
          </cell>
          <cell r="O72">
            <v>1442386</v>
          </cell>
          <cell r="P72">
            <v>480064</v>
          </cell>
          <cell r="Q72">
            <v>27.45</v>
          </cell>
          <cell r="R72">
            <v>27.98</v>
          </cell>
          <cell r="S72">
            <v>2.4551949395413608E-2</v>
          </cell>
          <cell r="T72">
            <v>2.4977213459784542E-2</v>
          </cell>
          <cell r="U72">
            <v>2.4977743861476887E-2</v>
          </cell>
          <cell r="W72">
            <v>0</v>
          </cell>
          <cell r="X72">
            <v>0</v>
          </cell>
          <cell r="Y72">
            <v>0</v>
          </cell>
          <cell r="Z72">
            <v>0</v>
          </cell>
          <cell r="AA72">
            <v>0</v>
          </cell>
          <cell r="AC72">
            <v>21</v>
          </cell>
          <cell r="AD72">
            <v>21</v>
          </cell>
          <cell r="AE72">
            <v>21</v>
          </cell>
          <cell r="AF72">
            <v>21</v>
          </cell>
          <cell r="AG72">
            <v>21</v>
          </cell>
          <cell r="AI72">
            <v>2367</v>
          </cell>
          <cell r="AK72">
            <v>224785</v>
          </cell>
          <cell r="AL72">
            <v>170500</v>
          </cell>
          <cell r="AM72">
            <v>54285</v>
          </cell>
          <cell r="AN72">
            <v>224785</v>
          </cell>
          <cell r="AO72">
            <v>170500</v>
          </cell>
          <cell r="AP72">
            <v>54285</v>
          </cell>
          <cell r="AR72">
            <v>287942.8951114224</v>
          </cell>
          <cell r="AS72">
            <v>218405.42570232676</v>
          </cell>
          <cell r="AT72">
            <v>69537.469409095647</v>
          </cell>
          <cell r="AV72">
            <v>0.41</v>
          </cell>
          <cell r="AW72">
            <v>0.32700000000000001</v>
          </cell>
          <cell r="AX72">
            <v>0.75900000000000001</v>
          </cell>
          <cell r="AZ72">
            <v>0.30299999999999999</v>
          </cell>
          <cell r="BA72">
            <v>0.33600000000000002</v>
          </cell>
          <cell r="BB72">
            <v>0.16699999999999998</v>
          </cell>
          <cell r="BD72">
            <v>57996</v>
          </cell>
          <cell r="BE72">
            <v>26654</v>
          </cell>
          <cell r="BF72">
            <v>31342</v>
          </cell>
          <cell r="BH72">
            <v>0.19168311849293929</v>
          </cell>
          <cell r="BI72">
            <v>0.11614249793283994</v>
          </cell>
          <cell r="BJ72">
            <v>0.42894342622982679</v>
          </cell>
        </row>
        <row r="73">
          <cell r="B73">
            <v>65</v>
          </cell>
          <cell r="C73">
            <v>16</v>
          </cell>
          <cell r="D73">
            <v>1</v>
          </cell>
          <cell r="E73" t="str">
            <v>Muzaffarnagar</v>
          </cell>
          <cell r="H73">
            <v>2842543</v>
          </cell>
          <cell r="I73">
            <v>2143313</v>
          </cell>
          <cell r="J73">
            <v>699230</v>
          </cell>
          <cell r="K73">
            <v>2842543</v>
          </cell>
          <cell r="L73">
            <v>2143313</v>
          </cell>
          <cell r="M73">
            <v>699230</v>
          </cell>
          <cell r="N73">
            <v>3541952</v>
          </cell>
          <cell r="O73">
            <v>2638123</v>
          </cell>
          <cell r="P73">
            <v>903829</v>
          </cell>
          <cell r="Q73">
            <v>26.42</v>
          </cell>
          <cell r="R73">
            <v>24.61</v>
          </cell>
          <cell r="S73">
            <v>2.372092071282661E-2</v>
          </cell>
          <cell r="T73">
            <v>2.2245693406858003E-2</v>
          </cell>
          <cell r="U73">
            <v>2.2241628923095336E-2</v>
          </cell>
          <cell r="W73">
            <v>205</v>
          </cell>
          <cell r="X73">
            <v>205</v>
          </cell>
          <cell r="Y73">
            <v>210</v>
          </cell>
          <cell r="Z73">
            <v>210</v>
          </cell>
          <cell r="AA73">
            <v>210</v>
          </cell>
          <cell r="AC73">
            <v>9444</v>
          </cell>
          <cell r="AD73">
            <v>9585</v>
          </cell>
          <cell r="AE73">
            <v>9726</v>
          </cell>
          <cell r="AF73">
            <v>9843</v>
          </cell>
          <cell r="AG73">
            <v>9965</v>
          </cell>
          <cell r="AI73">
            <v>4008</v>
          </cell>
          <cell r="AK73">
            <v>424027</v>
          </cell>
          <cell r="AL73">
            <v>324619</v>
          </cell>
          <cell r="AM73">
            <v>99408</v>
          </cell>
          <cell r="AN73">
            <v>424027</v>
          </cell>
          <cell r="AO73">
            <v>324619</v>
          </cell>
          <cell r="AP73">
            <v>99408</v>
          </cell>
          <cell r="AR73">
            <v>543165.967415135</v>
          </cell>
          <cell r="AS73">
            <v>415827.27792412677</v>
          </cell>
          <cell r="AT73">
            <v>127338.6894910082</v>
          </cell>
          <cell r="AV73">
            <v>0.41</v>
          </cell>
          <cell r="AW73">
            <v>0.32700000000000001</v>
          </cell>
          <cell r="AX73">
            <v>0.75900000000000001</v>
          </cell>
          <cell r="AZ73">
            <v>0.30299999999999999</v>
          </cell>
          <cell r="BA73">
            <v>0.33600000000000002</v>
          </cell>
          <cell r="BB73">
            <v>0.16699999999999998</v>
          </cell>
          <cell r="BD73">
            <v>221450</v>
          </cell>
          <cell r="BE73">
            <v>130889</v>
          </cell>
          <cell r="BF73">
            <v>90561</v>
          </cell>
          <cell r="BH73">
            <v>0.38800321634736418</v>
          </cell>
          <cell r="BI73">
            <v>0.29955899607652953</v>
          </cell>
          <cell r="BJ73">
            <v>0.67681975364917191</v>
          </cell>
        </row>
        <row r="74">
          <cell r="B74">
            <v>66</v>
          </cell>
          <cell r="C74">
            <v>16</v>
          </cell>
          <cell r="D74">
            <v>1</v>
          </cell>
          <cell r="E74" t="str">
            <v>Saharanpur</v>
          </cell>
          <cell r="H74">
            <v>2309029</v>
          </cell>
          <cell r="I74">
            <v>1719377</v>
          </cell>
          <cell r="J74">
            <v>589652</v>
          </cell>
          <cell r="K74">
            <v>2309029</v>
          </cell>
          <cell r="L74">
            <v>1719377</v>
          </cell>
          <cell r="M74">
            <v>589652</v>
          </cell>
          <cell r="N74">
            <v>2848152</v>
          </cell>
          <cell r="O74">
            <v>2103408</v>
          </cell>
          <cell r="P74">
            <v>744744</v>
          </cell>
          <cell r="Q74">
            <v>26.76</v>
          </cell>
          <cell r="R74">
            <v>23.35</v>
          </cell>
          <cell r="S74">
            <v>2.3995912472692504E-2</v>
          </cell>
          <cell r="T74">
            <v>2.1207311117154015E-2</v>
          </cell>
          <cell r="U74">
            <v>2.120604646314872E-2</v>
          </cell>
          <cell r="X74">
            <v>0</v>
          </cell>
          <cell r="Y74">
            <v>0</v>
          </cell>
          <cell r="Z74">
            <v>0</v>
          </cell>
          <cell r="AA74">
            <v>0</v>
          </cell>
          <cell r="AD74">
            <v>0</v>
          </cell>
          <cell r="AE74">
            <v>0</v>
          </cell>
          <cell r="AF74">
            <v>0</v>
          </cell>
          <cell r="AG74">
            <v>0</v>
          </cell>
          <cell r="AI74">
            <v>3689</v>
          </cell>
          <cell r="AK74">
            <v>367287</v>
          </cell>
          <cell r="AL74">
            <v>275735</v>
          </cell>
          <cell r="AM74">
            <v>91552</v>
          </cell>
          <cell r="AN74">
            <v>367287</v>
          </cell>
          <cell r="AO74">
            <v>275735</v>
          </cell>
          <cell r="AP74">
            <v>91552</v>
          </cell>
          <cell r="AR74">
            <v>470483.71606997354</v>
          </cell>
          <cell r="AS74">
            <v>353208.32877437578</v>
          </cell>
          <cell r="AT74">
            <v>117275.38729559777</v>
          </cell>
          <cell r="AV74">
            <v>0.41</v>
          </cell>
          <cell r="AW74">
            <v>0.32700000000000001</v>
          </cell>
          <cell r="AX74">
            <v>0.75900000000000001</v>
          </cell>
          <cell r="AZ74">
            <v>0.30299999999999999</v>
          </cell>
          <cell r="BA74">
            <v>0.33600000000000002</v>
          </cell>
          <cell r="BB74">
            <v>0.16699999999999998</v>
          </cell>
          <cell r="BD74">
            <v>191369</v>
          </cell>
          <cell r="BE74">
            <v>94914</v>
          </cell>
          <cell r="BF74">
            <v>96455</v>
          </cell>
          <cell r="BH74">
            <v>0.38709644499907664</v>
          </cell>
          <cell r="BI74">
            <v>0.25573580250499112</v>
          </cell>
          <cell r="BJ74">
            <v>0.78272654328318492</v>
          </cell>
        </row>
        <row r="75">
          <cell r="B75">
            <v>67</v>
          </cell>
          <cell r="C75">
            <v>17</v>
          </cell>
          <cell r="D75">
            <v>4</v>
          </cell>
          <cell r="E75" t="str">
            <v>Chandauli</v>
          </cell>
          <cell r="F75" t="str">
            <v>New</v>
          </cell>
          <cell r="G75">
            <v>1</v>
          </cell>
          <cell r="H75">
            <v>0</v>
          </cell>
          <cell r="I75">
            <v>0</v>
          </cell>
          <cell r="J75">
            <v>0</v>
          </cell>
          <cell r="K75">
            <v>1298141</v>
          </cell>
          <cell r="L75">
            <v>945002</v>
          </cell>
          <cell r="M75">
            <v>353139</v>
          </cell>
          <cell r="N75">
            <v>1639777</v>
          </cell>
          <cell r="O75">
            <v>1466354</v>
          </cell>
          <cell r="P75">
            <v>173423</v>
          </cell>
          <cell r="Q75">
            <v>27.33</v>
          </cell>
          <cell r="R75">
            <v>28.63</v>
          </cell>
          <cell r="S75">
            <v>2.4455442250034265E-2</v>
          </cell>
          <cell r="T75">
            <v>2.5496605067313327E-2</v>
          </cell>
          <cell r="U75">
            <v>2.3637747266854525E-2</v>
          </cell>
          <cell r="W75">
            <v>1</v>
          </cell>
          <cell r="X75">
            <v>1</v>
          </cell>
          <cell r="Y75">
            <v>1</v>
          </cell>
          <cell r="Z75">
            <v>1</v>
          </cell>
          <cell r="AA75">
            <v>1</v>
          </cell>
          <cell r="AC75">
            <v>0</v>
          </cell>
          <cell r="AD75">
            <v>0</v>
          </cell>
          <cell r="AE75">
            <v>0</v>
          </cell>
          <cell r="AF75">
            <v>0</v>
          </cell>
          <cell r="AG75">
            <v>0</v>
          </cell>
          <cell r="AI75">
            <v>2554</v>
          </cell>
          <cell r="AK75">
            <v>0</v>
          </cell>
          <cell r="AL75">
            <v>0</v>
          </cell>
          <cell r="AM75">
            <v>0</v>
          </cell>
          <cell r="AN75">
            <v>163949</v>
          </cell>
          <cell r="AO75">
            <v>119875</v>
          </cell>
          <cell r="AP75">
            <v>44074</v>
          </cell>
          <cell r="AR75">
            <v>210013.78966845028</v>
          </cell>
          <cell r="AS75">
            <v>153556.30736695847</v>
          </cell>
          <cell r="AT75">
            <v>56457.482301491786</v>
          </cell>
          <cell r="AV75">
            <v>0.41</v>
          </cell>
          <cell r="AW75">
            <v>0.32700000000000001</v>
          </cell>
          <cell r="AX75">
            <v>0.75900000000000001</v>
          </cell>
          <cell r="AZ75">
            <v>0.30299999999999999</v>
          </cell>
          <cell r="BA75">
            <v>0.33600000000000002</v>
          </cell>
          <cell r="BB75">
            <v>0.16699999999999998</v>
          </cell>
          <cell r="BD75">
            <v>28022</v>
          </cell>
          <cell r="BE75">
            <v>18573</v>
          </cell>
          <cell r="BF75">
            <v>9449</v>
          </cell>
          <cell r="BH75">
            <v>0.12698239354220275</v>
          </cell>
          <cell r="BI75">
            <v>0.11510828698016799</v>
          </cell>
          <cell r="BJ75">
            <v>0.15927827147758239</v>
          </cell>
        </row>
        <row r="76">
          <cell r="B76">
            <v>68</v>
          </cell>
          <cell r="C76">
            <v>17</v>
          </cell>
          <cell r="D76">
            <v>4</v>
          </cell>
          <cell r="E76" t="str">
            <v>Ghazipur</v>
          </cell>
          <cell r="H76">
            <v>2416617</v>
          </cell>
          <cell r="I76">
            <v>2238315</v>
          </cell>
          <cell r="J76">
            <v>178302</v>
          </cell>
          <cell r="K76">
            <v>2416617</v>
          </cell>
          <cell r="L76">
            <v>2238315</v>
          </cell>
          <cell r="M76">
            <v>178302</v>
          </cell>
          <cell r="N76">
            <v>3049337</v>
          </cell>
          <cell r="O76">
            <v>2816348</v>
          </cell>
          <cell r="P76">
            <v>232989</v>
          </cell>
          <cell r="Q76">
            <v>24.27</v>
          </cell>
          <cell r="R76">
            <v>26.18</v>
          </cell>
          <cell r="S76">
            <v>2.1966429283679201E-2</v>
          </cell>
          <cell r="T76">
            <v>2.3526407844567165E-2</v>
          </cell>
          <cell r="U76">
            <v>2.352807503969867E-2</v>
          </cell>
          <cell r="W76">
            <v>844</v>
          </cell>
          <cell r="X76">
            <v>848</v>
          </cell>
          <cell r="Y76">
            <v>857</v>
          </cell>
          <cell r="Z76">
            <v>857</v>
          </cell>
          <cell r="AA76">
            <v>857</v>
          </cell>
          <cell r="AC76">
            <v>15254</v>
          </cell>
          <cell r="AD76">
            <v>15405</v>
          </cell>
          <cell r="AE76">
            <v>15893</v>
          </cell>
          <cell r="AF76">
            <v>16403</v>
          </cell>
          <cell r="AG76">
            <v>16520</v>
          </cell>
          <cell r="AI76">
            <v>3377</v>
          </cell>
          <cell r="AK76">
            <v>341149</v>
          </cell>
          <cell r="AL76">
            <v>318075</v>
          </cell>
          <cell r="AM76">
            <v>23074</v>
          </cell>
          <cell r="AN76">
            <v>341149</v>
          </cell>
          <cell r="AO76">
            <v>318075</v>
          </cell>
          <cell r="AP76">
            <v>23074</v>
          </cell>
          <cell r="AR76">
            <v>437001.7159702233</v>
          </cell>
          <cell r="AS76">
            <v>407444.60868192132</v>
          </cell>
          <cell r="AT76">
            <v>29557.107288301981</v>
          </cell>
          <cell r="AV76">
            <v>0.41</v>
          </cell>
          <cell r="AW76">
            <v>0.32700000000000001</v>
          </cell>
          <cell r="AX76">
            <v>0.75900000000000001</v>
          </cell>
          <cell r="AZ76">
            <v>0.30299999999999999</v>
          </cell>
          <cell r="BA76">
            <v>0.33600000000000002</v>
          </cell>
          <cell r="BB76">
            <v>0.16699999999999998</v>
          </cell>
          <cell r="BD76">
            <v>108922</v>
          </cell>
          <cell r="BE76">
            <v>87767</v>
          </cell>
          <cell r="BF76">
            <v>21155</v>
          </cell>
          <cell r="BH76">
            <v>0.23720544661178103</v>
          </cell>
          <cell r="BI76">
            <v>0.20500047638641103</v>
          </cell>
          <cell r="BJ76">
            <v>0.68115083555321121</v>
          </cell>
        </row>
        <row r="77">
          <cell r="B77">
            <v>69</v>
          </cell>
          <cell r="C77">
            <v>17</v>
          </cell>
          <cell r="D77">
            <v>4</v>
          </cell>
          <cell r="E77" t="str">
            <v>Jaunpur</v>
          </cell>
          <cell r="H77">
            <v>3214636</v>
          </cell>
          <cell r="I77">
            <v>2993297</v>
          </cell>
          <cell r="J77">
            <v>221339</v>
          </cell>
          <cell r="K77">
            <v>3214636</v>
          </cell>
          <cell r="L77">
            <v>2993297</v>
          </cell>
          <cell r="M77">
            <v>221339</v>
          </cell>
          <cell r="N77">
            <v>3911305</v>
          </cell>
          <cell r="O77">
            <v>3622168</v>
          </cell>
          <cell r="P77">
            <v>289137</v>
          </cell>
          <cell r="Q77">
            <v>26.92</v>
          </cell>
          <cell r="R77">
            <v>21.67</v>
          </cell>
          <cell r="S77">
            <v>2.4125090730155119E-2</v>
          </cell>
          <cell r="T77">
            <v>1.9807850391679871E-2</v>
          </cell>
          <cell r="U77">
            <v>1.9809346460711197E-2</v>
          </cell>
          <cell r="X77">
            <v>0</v>
          </cell>
          <cell r="Y77">
            <v>0</v>
          </cell>
          <cell r="Z77">
            <v>0</v>
          </cell>
          <cell r="AA77">
            <v>0</v>
          </cell>
          <cell r="AD77">
            <v>0</v>
          </cell>
          <cell r="AE77">
            <v>0</v>
          </cell>
          <cell r="AF77">
            <v>0</v>
          </cell>
          <cell r="AG77">
            <v>0</v>
          </cell>
          <cell r="AI77">
            <v>4038</v>
          </cell>
          <cell r="AK77">
            <v>416729</v>
          </cell>
          <cell r="AL77">
            <v>387440</v>
          </cell>
          <cell r="AM77">
            <v>29289</v>
          </cell>
          <cell r="AN77">
            <v>416729</v>
          </cell>
          <cell r="AO77">
            <v>387440</v>
          </cell>
          <cell r="AP77">
            <v>29289</v>
          </cell>
          <cell r="AR77">
            <v>533817.44661293214</v>
          </cell>
          <cell r="AS77">
            <v>496299.10929096473</v>
          </cell>
          <cell r="AT77">
            <v>37518.337321967439</v>
          </cell>
          <cell r="AV77">
            <v>0.41</v>
          </cell>
          <cell r="AW77">
            <v>0.32700000000000001</v>
          </cell>
          <cell r="AX77">
            <v>0.75900000000000001</v>
          </cell>
          <cell r="AZ77">
            <v>0.30299999999999999</v>
          </cell>
          <cell r="BA77">
            <v>0.33600000000000002</v>
          </cell>
          <cell r="BB77">
            <v>0.16699999999999998</v>
          </cell>
          <cell r="BD77">
            <v>125326</v>
          </cell>
          <cell r="BE77">
            <v>93244</v>
          </cell>
          <cell r="BF77">
            <v>32082</v>
          </cell>
          <cell r="BH77">
            <v>0.2234295480609054</v>
          </cell>
          <cell r="BI77">
            <v>0.17880085532411252</v>
          </cell>
          <cell r="BJ77">
            <v>0.8137856788247767</v>
          </cell>
        </row>
        <row r="78">
          <cell r="B78">
            <v>70</v>
          </cell>
          <cell r="C78">
            <v>17</v>
          </cell>
          <cell r="D78">
            <v>4</v>
          </cell>
          <cell r="E78" t="str">
            <v>Varanasi</v>
          </cell>
          <cell r="F78" t="str">
            <v>Split</v>
          </cell>
          <cell r="G78">
            <v>2</v>
          </cell>
          <cell r="H78">
            <v>4860582</v>
          </cell>
          <cell r="I78">
            <v>3538334</v>
          </cell>
          <cell r="J78">
            <v>1322248</v>
          </cell>
          <cell r="K78">
            <v>2492077</v>
          </cell>
          <cell r="L78">
            <v>1814145</v>
          </cell>
          <cell r="M78">
            <v>677932</v>
          </cell>
          <cell r="N78">
            <v>3147927</v>
          </cell>
          <cell r="O78">
            <v>1879405</v>
          </cell>
          <cell r="P78">
            <v>1268522</v>
          </cell>
          <cell r="Q78">
            <v>30.65</v>
          </cell>
          <cell r="R78">
            <v>25.51</v>
          </cell>
          <cell r="S78">
            <v>2.7095771857297279E-2</v>
          </cell>
          <cell r="T78">
            <v>2.2981625140236606E-2</v>
          </cell>
          <cell r="U78">
            <v>2.3637811315496915E-2</v>
          </cell>
          <cell r="W78">
            <v>296</v>
          </cell>
          <cell r="X78">
            <v>300</v>
          </cell>
          <cell r="Y78">
            <v>302</v>
          </cell>
          <cell r="Z78">
            <v>302</v>
          </cell>
          <cell r="AA78">
            <v>302</v>
          </cell>
          <cell r="AC78">
            <v>6029</v>
          </cell>
          <cell r="AD78">
            <v>6070</v>
          </cell>
          <cell r="AE78">
            <v>6154</v>
          </cell>
          <cell r="AF78">
            <v>6214</v>
          </cell>
          <cell r="AG78">
            <v>6249</v>
          </cell>
          <cell r="AI78">
            <v>1578</v>
          </cell>
          <cell r="AK78">
            <v>613863</v>
          </cell>
          <cell r="AL78">
            <v>448837</v>
          </cell>
          <cell r="AM78">
            <v>165026</v>
          </cell>
          <cell r="AN78">
            <v>314734</v>
          </cell>
          <cell r="AO78">
            <v>230123</v>
          </cell>
          <cell r="AP78">
            <v>84611</v>
          </cell>
          <cell r="AR78">
            <v>403164.88711434673</v>
          </cell>
          <cell r="AS78">
            <v>294780.71424572752</v>
          </cell>
          <cell r="AT78">
            <v>108384.17286861918</v>
          </cell>
          <cell r="AV78">
            <v>0.41</v>
          </cell>
          <cell r="AW78">
            <v>0.32700000000000001</v>
          </cell>
          <cell r="AX78">
            <v>0.75900000000000001</v>
          </cell>
          <cell r="AZ78">
            <v>0.30299999999999999</v>
          </cell>
          <cell r="BA78">
            <v>0.33600000000000002</v>
          </cell>
          <cell r="BB78">
            <v>0.16699999999999998</v>
          </cell>
          <cell r="BD78">
            <v>218343</v>
          </cell>
          <cell r="BE78">
            <v>79568</v>
          </cell>
          <cell r="BF78">
            <v>138775</v>
          </cell>
          <cell r="BH78">
            <v>0.51540516235749068</v>
          </cell>
          <cell r="BI78">
            <v>0.25688075389999671</v>
          </cell>
          <cell r="BJ78">
            <v>1.2185337443085831</v>
          </cell>
        </row>
      </sheetData>
      <sheetData sheetId="11" refreshError="1"/>
      <sheetData sheetId="12" refreshError="1"/>
      <sheetData sheetId="13" refreshError="1"/>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elect"/>
      <sheetName val="Basis"/>
      <sheetName val="Division"/>
      <sheetName val="Group"/>
      <sheetName val="Fore_Sum"/>
      <sheetName val="Individ"/>
      <sheetName val="2003_Sum"/>
      <sheetName val="Adjustments"/>
      <sheetName val="E_Div"/>
      <sheetName val="Utility"/>
      <sheetName val="Admin"/>
      <sheetName val="Region"/>
      <sheetName val="Sens"/>
      <sheetName val="Graph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row r="9">
          <cell r="B9">
            <v>1</v>
          </cell>
        </row>
        <row r="92">
          <cell r="B92">
            <v>1</v>
          </cell>
          <cell r="C92">
            <v>1</v>
          </cell>
          <cell r="D92" t="str">
            <v xml:space="preserve">Agra </v>
          </cell>
          <cell r="K92">
            <v>13072987</v>
          </cell>
          <cell r="L92">
            <v>9721444</v>
          </cell>
          <cell r="M92">
            <v>3351543</v>
          </cell>
          <cell r="N92">
            <v>16431521</v>
          </cell>
          <cell r="O92">
            <v>11828633</v>
          </cell>
          <cell r="P92">
            <v>4602888</v>
          </cell>
          <cell r="R92">
            <v>2.3128762111950696E-2</v>
          </cell>
          <cell r="S92">
            <v>1.9812610326953362E-2</v>
          </cell>
          <cell r="T92">
            <v>3.2234953820124757E-2</v>
          </cell>
          <cell r="W92">
            <v>2525</v>
          </cell>
          <cell r="X92">
            <v>2552</v>
          </cell>
          <cell r="AC92">
            <v>79288</v>
          </cell>
          <cell r="AD92">
            <v>95744</v>
          </cell>
          <cell r="AI92">
            <v>22410</v>
          </cell>
          <cell r="AK92">
            <v>1961065</v>
          </cell>
          <cell r="AL92">
            <v>1491857</v>
          </cell>
          <cell r="AM92">
            <v>469208</v>
          </cell>
          <cell r="AR92">
            <v>2512065.9012019555</v>
          </cell>
          <cell r="AS92">
            <v>1911024.4174310621</v>
          </cell>
          <cell r="AT92">
            <v>601041.48377089342</v>
          </cell>
        </row>
        <row r="93">
          <cell r="B93">
            <v>2</v>
          </cell>
          <cell r="C93">
            <v>3</v>
          </cell>
          <cell r="D93" t="str">
            <v xml:space="preserve">Azamgarh </v>
          </cell>
          <cell r="K93">
            <v>6861940</v>
          </cell>
          <cell r="L93">
            <v>6168139</v>
          </cell>
          <cell r="M93">
            <v>693801</v>
          </cell>
          <cell r="N93">
            <v>8552514</v>
          </cell>
          <cell r="O93">
            <v>7622197</v>
          </cell>
          <cell r="P93">
            <v>930317</v>
          </cell>
          <cell r="R93">
            <v>2.2267815069423769E-2</v>
          </cell>
          <cell r="S93">
            <v>2.1392352231079936E-2</v>
          </cell>
          <cell r="T93">
            <v>2.9768501588691709E-2</v>
          </cell>
          <cell r="W93">
            <v>881</v>
          </cell>
          <cell r="X93">
            <v>887</v>
          </cell>
          <cell r="AC93">
            <v>31642</v>
          </cell>
          <cell r="AD93">
            <v>33319</v>
          </cell>
          <cell r="AI93">
            <v>8904</v>
          </cell>
          <cell r="AK93">
            <v>913448</v>
          </cell>
          <cell r="AL93">
            <v>831824</v>
          </cell>
          <cell r="AM93">
            <v>81624</v>
          </cell>
          <cell r="AR93">
            <v>1170099.7026213431</v>
          </cell>
          <cell r="AS93">
            <v>1065541.7878557905</v>
          </cell>
          <cell r="AT93">
            <v>104557.91476555262</v>
          </cell>
        </row>
        <row r="94">
          <cell r="B94">
            <v>3</v>
          </cell>
          <cell r="C94">
            <v>2</v>
          </cell>
          <cell r="D94" t="str">
            <v xml:space="preserve">Allahabad </v>
          </cell>
          <cell r="K94">
            <v>9031254</v>
          </cell>
          <cell r="L94">
            <v>7698775</v>
          </cell>
          <cell r="M94">
            <v>1332479</v>
          </cell>
          <cell r="N94">
            <v>11269450</v>
          </cell>
          <cell r="O94">
            <v>9582276</v>
          </cell>
          <cell r="P94">
            <v>1687174</v>
          </cell>
          <cell r="R94">
            <v>2.2387347888586762E-2</v>
          </cell>
          <cell r="S94">
            <v>2.2126633536880602E-2</v>
          </cell>
          <cell r="T94">
            <v>2.3882098989907563E-2</v>
          </cell>
          <cell r="W94">
            <v>1577</v>
          </cell>
          <cell r="X94">
            <v>1602</v>
          </cell>
          <cell r="AC94">
            <v>46930</v>
          </cell>
          <cell r="AD94">
            <v>42143</v>
          </cell>
          <cell r="AI94">
            <v>15130</v>
          </cell>
          <cell r="AK94">
            <v>1466236</v>
          </cell>
          <cell r="AL94">
            <v>1265392</v>
          </cell>
          <cell r="AM94">
            <v>200844</v>
          </cell>
          <cell r="AR94">
            <v>1878204.6789447318</v>
          </cell>
          <cell r="AS94">
            <v>1620929.4923185846</v>
          </cell>
          <cell r="AT94">
            <v>257275.1866261473</v>
          </cell>
        </row>
        <row r="95">
          <cell r="B95">
            <v>4</v>
          </cell>
          <cell r="C95">
            <v>1</v>
          </cell>
          <cell r="D95" t="str">
            <v xml:space="preserve">Bareilly </v>
          </cell>
          <cell r="K95">
            <v>8553452</v>
          </cell>
          <cell r="L95">
            <v>6543195</v>
          </cell>
          <cell r="M95">
            <v>2010257</v>
          </cell>
          <cell r="N95">
            <v>10861192</v>
          </cell>
          <cell r="O95">
            <v>8310267</v>
          </cell>
          <cell r="P95">
            <v>2550925</v>
          </cell>
          <cell r="R95">
            <v>2.4173670660821989E-2</v>
          </cell>
          <cell r="S95">
            <v>2.4194670032591015E-2</v>
          </cell>
          <cell r="T95">
            <v>2.4105292860051142E-2</v>
          </cell>
          <cell r="W95">
            <v>686</v>
          </cell>
          <cell r="X95">
            <v>688</v>
          </cell>
          <cell r="AC95">
            <v>14369</v>
          </cell>
          <cell r="AD95">
            <v>15217</v>
          </cell>
          <cell r="AI95">
            <v>17362</v>
          </cell>
          <cell r="AK95">
            <v>1283676</v>
          </cell>
          <cell r="AL95">
            <v>1004893</v>
          </cell>
          <cell r="AM95">
            <v>278783</v>
          </cell>
          <cell r="AR95">
            <v>1644350.7521634018</v>
          </cell>
          <cell r="AS95">
            <v>1287238.0261013974</v>
          </cell>
          <cell r="AT95">
            <v>357112.72606200445</v>
          </cell>
        </row>
        <row r="96">
          <cell r="B96">
            <v>5</v>
          </cell>
          <cell r="C96">
            <v>3</v>
          </cell>
          <cell r="D96" t="str">
            <v xml:space="preserve">Basti </v>
          </cell>
          <cell r="K96">
            <v>4446407</v>
          </cell>
          <cell r="L96">
            <v>4211073</v>
          </cell>
          <cell r="M96">
            <v>235334</v>
          </cell>
          <cell r="N96">
            <v>5532020</v>
          </cell>
          <cell r="O96">
            <v>5237887</v>
          </cell>
          <cell r="P96">
            <v>294133</v>
          </cell>
          <cell r="R96">
            <v>2.2086031185979405E-2</v>
          </cell>
          <cell r="S96">
            <v>2.2059867482047801E-2</v>
          </cell>
          <cell r="T96">
            <v>2.2553189273764707E-2</v>
          </cell>
          <cell r="W96">
            <v>409</v>
          </cell>
          <cell r="X96">
            <v>411</v>
          </cell>
          <cell r="AC96">
            <v>18968</v>
          </cell>
          <cell r="AD96">
            <v>20250</v>
          </cell>
          <cell r="AI96">
            <v>7228</v>
          </cell>
          <cell r="AK96">
            <v>676346</v>
          </cell>
          <cell r="AL96">
            <v>643009</v>
          </cell>
          <cell r="AM96">
            <v>33337</v>
          </cell>
          <cell r="AR96">
            <v>866379.0970795654</v>
          </cell>
          <cell r="AS96">
            <v>823675.39223124599</v>
          </cell>
          <cell r="AT96">
            <v>42703.704848319459</v>
          </cell>
        </row>
        <row r="97">
          <cell r="B97">
            <v>6</v>
          </cell>
          <cell r="C97">
            <v>4</v>
          </cell>
          <cell r="D97" t="str">
            <v xml:space="preserve">Chitrakoot Dham </v>
          </cell>
          <cell r="K97">
            <v>3328630</v>
          </cell>
          <cell r="L97">
            <v>2834564</v>
          </cell>
          <cell r="M97">
            <v>494066</v>
          </cell>
          <cell r="N97">
            <v>4052050</v>
          </cell>
          <cell r="O97">
            <v>3403287</v>
          </cell>
          <cell r="P97">
            <v>648763</v>
          </cell>
          <cell r="R97">
            <v>1.9860865680851214E-2</v>
          </cell>
          <cell r="S97">
            <v>1.8453560412345249E-2</v>
          </cell>
          <cell r="T97">
            <v>2.7614232232819003E-2</v>
          </cell>
          <cell r="W97">
            <v>1283</v>
          </cell>
          <cell r="X97">
            <v>1287</v>
          </cell>
          <cell r="AC97">
            <v>32612</v>
          </cell>
          <cell r="AD97">
            <v>34464</v>
          </cell>
          <cell r="AI97">
            <v>14790</v>
          </cell>
          <cell r="AK97">
            <v>539005</v>
          </cell>
          <cell r="AL97">
            <v>459664</v>
          </cell>
          <cell r="AM97">
            <v>79341</v>
          </cell>
          <cell r="AR97">
            <v>690449.36352306535</v>
          </cell>
          <cell r="AS97">
            <v>588815.90381251811</v>
          </cell>
          <cell r="AT97">
            <v>101633.45971054726</v>
          </cell>
        </row>
        <row r="98">
          <cell r="B98">
            <v>7</v>
          </cell>
          <cell r="C98">
            <v>2</v>
          </cell>
          <cell r="D98" t="str">
            <v xml:space="preserve">Devi Patan </v>
          </cell>
          <cell r="K98">
            <v>6336825</v>
          </cell>
          <cell r="L98">
            <v>5855193</v>
          </cell>
          <cell r="M98">
            <v>481632</v>
          </cell>
          <cell r="N98">
            <v>8009988</v>
          </cell>
          <cell r="O98">
            <v>7407156</v>
          </cell>
          <cell r="P98">
            <v>602832</v>
          </cell>
          <cell r="R98">
            <v>2.3707806678628041E-2</v>
          </cell>
          <cell r="S98">
            <v>2.3790340468880622E-2</v>
          </cell>
          <cell r="T98">
            <v>2.2699624226915516E-2</v>
          </cell>
          <cell r="W98">
            <v>1589</v>
          </cell>
          <cell r="X98">
            <v>1621</v>
          </cell>
          <cell r="AC98">
            <v>10727</v>
          </cell>
          <cell r="AD98">
            <v>11178</v>
          </cell>
          <cell r="AI98">
            <v>14229</v>
          </cell>
          <cell r="AK98">
            <v>1009008</v>
          </cell>
          <cell r="AL98">
            <v>942268</v>
          </cell>
          <cell r="AM98">
            <v>66740</v>
          </cell>
          <cell r="AR98">
            <v>1292509.2186337439</v>
          </cell>
          <cell r="AS98">
            <v>1207017.2649013493</v>
          </cell>
          <cell r="AT98">
            <v>85491.953732394642</v>
          </cell>
        </row>
        <row r="99">
          <cell r="B99">
            <v>8</v>
          </cell>
          <cell r="C99">
            <v>2</v>
          </cell>
          <cell r="D99" t="str">
            <v xml:space="preserve">Faizabad </v>
          </cell>
          <cell r="K99">
            <v>7960590</v>
          </cell>
          <cell r="L99">
            <v>7274321</v>
          </cell>
          <cell r="M99">
            <v>686269</v>
          </cell>
          <cell r="N99">
            <v>9977607</v>
          </cell>
          <cell r="O99">
            <v>9115521</v>
          </cell>
          <cell r="P99">
            <v>862086</v>
          </cell>
          <cell r="R99">
            <v>2.2840966000976515E-2</v>
          </cell>
          <cell r="S99">
            <v>2.2819274367883224E-2</v>
          </cell>
          <cell r="T99">
            <v>2.3070639036858021E-2</v>
          </cell>
          <cell r="W99">
            <v>1261</v>
          </cell>
          <cell r="X99">
            <v>1283</v>
          </cell>
          <cell r="AC99">
            <v>20688</v>
          </cell>
          <cell r="AD99">
            <v>22035</v>
          </cell>
          <cell r="AI99">
            <v>13397</v>
          </cell>
          <cell r="AK99">
            <v>1318407</v>
          </cell>
          <cell r="AL99">
            <v>1218567</v>
          </cell>
          <cell r="AM99">
            <v>99840</v>
          </cell>
          <cell r="AR99">
            <v>1688840.1295245015</v>
          </cell>
          <cell r="AS99">
            <v>1560948.0608903649</v>
          </cell>
          <cell r="AT99">
            <v>127892.06863413667</v>
          </cell>
        </row>
        <row r="100">
          <cell r="B100">
            <v>9</v>
          </cell>
          <cell r="C100">
            <v>3</v>
          </cell>
          <cell r="D100" t="str">
            <v xml:space="preserve">Gorakhpur </v>
          </cell>
          <cell r="K100">
            <v>9182404</v>
          </cell>
          <cell r="L100">
            <v>8198084</v>
          </cell>
          <cell r="M100">
            <v>984320</v>
          </cell>
          <cell r="N100">
            <v>11574070</v>
          </cell>
          <cell r="O100">
            <v>10320457</v>
          </cell>
          <cell r="P100">
            <v>1253613</v>
          </cell>
          <cell r="R100">
            <v>2.341781072246385E-2</v>
          </cell>
          <cell r="S100">
            <v>2.328982665592827E-2</v>
          </cell>
          <cell r="T100">
            <v>2.4478191364251778E-2</v>
          </cell>
          <cell r="W100">
            <v>1997</v>
          </cell>
          <cell r="X100">
            <v>2014</v>
          </cell>
          <cell r="AC100">
            <v>22604</v>
          </cell>
          <cell r="AD100">
            <v>23350</v>
          </cell>
          <cell r="AI100">
            <v>11717</v>
          </cell>
          <cell r="AK100">
            <v>1328145</v>
          </cell>
          <cell r="AL100">
            <v>1189827</v>
          </cell>
          <cell r="AM100">
            <v>138318</v>
          </cell>
          <cell r="AR100">
            <v>1701314.2177091895</v>
          </cell>
          <cell r="AS100">
            <v>1524132.9762294567</v>
          </cell>
          <cell r="AT100">
            <v>177181.24147973274</v>
          </cell>
        </row>
        <row r="101">
          <cell r="B101">
            <v>10</v>
          </cell>
          <cell r="C101">
            <v>4</v>
          </cell>
          <cell r="D101" t="str">
            <v xml:space="preserve">Jhansi </v>
          </cell>
          <cell r="K101">
            <v>3401118</v>
          </cell>
          <cell r="L101">
            <v>2460017</v>
          </cell>
          <cell r="M101">
            <v>941101</v>
          </cell>
          <cell r="N101">
            <v>4180021</v>
          </cell>
          <cell r="O101">
            <v>2980161</v>
          </cell>
          <cell r="P101">
            <v>1199860</v>
          </cell>
          <cell r="R101">
            <v>2.0835293061550741E-2</v>
          </cell>
          <cell r="S101">
            <v>1.9366041922997956E-2</v>
          </cell>
          <cell r="T101">
            <v>2.4588398583732074E-2</v>
          </cell>
          <cell r="W101">
            <v>1211</v>
          </cell>
          <cell r="X101">
            <v>1223</v>
          </cell>
          <cell r="AC101">
            <v>21505</v>
          </cell>
          <cell r="AD101">
            <v>23781</v>
          </cell>
          <cell r="AI101">
            <v>14628</v>
          </cell>
          <cell r="AK101">
            <v>542111</v>
          </cell>
          <cell r="AL101">
            <v>401176</v>
          </cell>
          <cell r="AM101">
            <v>140935</v>
          </cell>
          <cell r="AR101">
            <v>694428.05708453991</v>
          </cell>
          <cell r="AS101">
            <v>513894.51649006829</v>
          </cell>
          <cell r="AT101">
            <v>180533.54059447168</v>
          </cell>
        </row>
        <row r="102">
          <cell r="B102">
            <v>11</v>
          </cell>
          <cell r="C102">
            <v>2</v>
          </cell>
          <cell r="D102" t="str">
            <v xml:space="preserve">Kanpur </v>
          </cell>
          <cell r="K102">
            <v>9121725</v>
          </cell>
          <cell r="L102">
            <v>6174027</v>
          </cell>
          <cell r="M102">
            <v>2947698</v>
          </cell>
          <cell r="N102">
            <v>11203517</v>
          </cell>
          <cell r="O102">
            <v>7273236</v>
          </cell>
          <cell r="P102">
            <v>3930281</v>
          </cell>
          <cell r="R102">
            <v>2.0769629594222128E-2</v>
          </cell>
          <cell r="S102">
            <v>1.6519971302385139E-2</v>
          </cell>
          <cell r="T102">
            <v>2.9186454128955708E-2</v>
          </cell>
          <cell r="W102">
            <v>2402</v>
          </cell>
          <cell r="X102">
            <v>2420</v>
          </cell>
          <cell r="AC102">
            <v>99521</v>
          </cell>
          <cell r="AD102">
            <v>104186</v>
          </cell>
          <cell r="AI102">
            <v>14790</v>
          </cell>
          <cell r="AK102">
            <v>1411991</v>
          </cell>
          <cell r="AL102">
            <v>962542</v>
          </cell>
          <cell r="AM102">
            <v>449449</v>
          </cell>
          <cell r="AR102">
            <v>1808718.4483451853</v>
          </cell>
          <cell r="AS102">
            <v>1232987.6555212259</v>
          </cell>
          <cell r="AT102">
            <v>575730.79282395926</v>
          </cell>
        </row>
        <row r="103">
          <cell r="B103">
            <v>12</v>
          </cell>
          <cell r="C103">
            <v>2</v>
          </cell>
          <cell r="D103" t="str">
            <v xml:space="preserve">Lucknow </v>
          </cell>
          <cell r="K103">
            <v>15309333</v>
          </cell>
          <cell r="L103">
            <v>12144645</v>
          </cell>
          <cell r="M103">
            <v>3164688</v>
          </cell>
          <cell r="N103">
            <v>19468107</v>
          </cell>
          <cell r="O103">
            <v>15256330</v>
          </cell>
          <cell r="P103">
            <v>4211777</v>
          </cell>
          <cell r="R103">
            <v>2.4322577984918103E-2</v>
          </cell>
          <cell r="S103">
            <v>2.3072768302980107E-2</v>
          </cell>
          <cell r="T103">
            <v>2.899543205723254E-2</v>
          </cell>
          <cell r="W103">
            <v>3795</v>
          </cell>
          <cell r="X103">
            <v>3840</v>
          </cell>
          <cell r="AC103">
            <v>60698</v>
          </cell>
          <cell r="AD103">
            <v>63729</v>
          </cell>
          <cell r="AI103">
            <v>31081</v>
          </cell>
          <cell r="AK103">
            <v>2523484</v>
          </cell>
          <cell r="AL103">
            <v>2035291</v>
          </cell>
          <cell r="AM103">
            <v>488193</v>
          </cell>
          <cell r="AR103">
            <v>3232507.9018944893</v>
          </cell>
          <cell r="AS103">
            <v>2607147.1981414333</v>
          </cell>
          <cell r="AT103">
            <v>625360.70375305577</v>
          </cell>
        </row>
        <row r="104">
          <cell r="B104">
            <v>13</v>
          </cell>
          <cell r="C104">
            <v>1</v>
          </cell>
          <cell r="D104" t="str">
            <v xml:space="preserve">Meerut </v>
          </cell>
          <cell r="K104">
            <v>9001704</v>
          </cell>
          <cell r="L104">
            <v>5884092</v>
          </cell>
          <cell r="M104">
            <v>3117612</v>
          </cell>
          <cell r="N104">
            <v>11570117</v>
          </cell>
          <cell r="O104">
            <v>6955440</v>
          </cell>
          <cell r="P104">
            <v>4614677</v>
          </cell>
          <cell r="R104">
            <v>2.5418863133622738E-2</v>
          </cell>
          <cell r="S104">
            <v>1.6867847231091471E-2</v>
          </cell>
          <cell r="T104">
            <v>3.9996611753870814E-2</v>
          </cell>
          <cell r="W104">
            <v>1562</v>
          </cell>
          <cell r="X104">
            <v>1582</v>
          </cell>
          <cell r="AC104">
            <v>51529</v>
          </cell>
          <cell r="AD104">
            <v>55862</v>
          </cell>
          <cell r="AI104">
            <v>10854</v>
          </cell>
          <cell r="AK104">
            <v>1347547</v>
          </cell>
          <cell r="AL104">
            <v>872503</v>
          </cell>
          <cell r="AM104">
            <v>475044</v>
          </cell>
          <cell r="AR104">
            <v>1726167.6022808994</v>
          </cell>
          <cell r="AS104">
            <v>1117650.3761968166</v>
          </cell>
          <cell r="AT104">
            <v>608517.22608408285</v>
          </cell>
        </row>
        <row r="105">
          <cell r="B105">
            <v>14</v>
          </cell>
          <cell r="C105">
            <v>3</v>
          </cell>
          <cell r="D105" t="str">
            <v xml:space="preserve">Vindhyachai  </v>
          </cell>
          <cell r="K105">
            <v>3802544</v>
          </cell>
          <cell r="L105">
            <v>3138644</v>
          </cell>
          <cell r="M105">
            <v>663900</v>
          </cell>
          <cell r="N105">
            <v>4930376</v>
          </cell>
          <cell r="O105">
            <v>4194279</v>
          </cell>
          <cell r="P105">
            <v>736097</v>
          </cell>
          <cell r="R105">
            <v>2.6314770593362846E-2</v>
          </cell>
          <cell r="S105">
            <v>2.9417449712510813E-2</v>
          </cell>
          <cell r="T105">
            <v>1.0376503144019056E-2</v>
          </cell>
          <cell r="W105">
            <v>1816</v>
          </cell>
          <cell r="X105">
            <v>1836</v>
          </cell>
          <cell r="AC105">
            <v>15630</v>
          </cell>
          <cell r="AD105">
            <v>17177</v>
          </cell>
          <cell r="AI105">
            <v>12270</v>
          </cell>
          <cell r="AK105">
            <v>561672</v>
          </cell>
          <cell r="AL105">
            <v>465685</v>
          </cell>
          <cell r="AM105">
            <v>95987</v>
          </cell>
          <cell r="AR105">
            <v>719485.11592420691</v>
          </cell>
          <cell r="AS105">
            <v>596528.62561987119</v>
          </cell>
          <cell r="AT105">
            <v>122956.49030433572</v>
          </cell>
        </row>
        <row r="106">
          <cell r="B106">
            <v>15</v>
          </cell>
          <cell r="C106">
            <v>1</v>
          </cell>
          <cell r="D106" t="str">
            <v xml:space="preserve">Moradabad </v>
          </cell>
          <cell r="K106">
            <v>8077697</v>
          </cell>
          <cell r="L106">
            <v>5930160</v>
          </cell>
          <cell r="M106">
            <v>2147537</v>
          </cell>
          <cell r="N106">
            <v>10301859</v>
          </cell>
          <cell r="O106">
            <v>7527297</v>
          </cell>
          <cell r="P106">
            <v>2774562</v>
          </cell>
          <cell r="R106">
            <v>2.4619942189203048E-2</v>
          </cell>
          <cell r="S106">
            <v>2.4135131138160792E-2</v>
          </cell>
          <cell r="T106">
            <v>2.5948067795545704E-2</v>
          </cell>
          <cell r="W106">
            <v>1615</v>
          </cell>
          <cell r="X106">
            <v>1625</v>
          </cell>
          <cell r="AC106">
            <v>34195</v>
          </cell>
          <cell r="AD106">
            <v>35850</v>
          </cell>
          <cell r="AI106">
            <v>12896</v>
          </cell>
          <cell r="AK106">
            <v>1200210</v>
          </cell>
          <cell r="AL106">
            <v>906736</v>
          </cell>
          <cell r="AM106">
            <v>293474</v>
          </cell>
          <cell r="AR106">
            <v>1537433.2902181209</v>
          </cell>
          <cell r="AS106">
            <v>1161501.8303790321</v>
          </cell>
          <cell r="AT106">
            <v>375931.45983908878</v>
          </cell>
        </row>
        <row r="107">
          <cell r="B107">
            <v>16</v>
          </cell>
          <cell r="C107">
            <v>1</v>
          </cell>
          <cell r="D107" t="str">
            <v xml:space="preserve">Saharanpur </v>
          </cell>
          <cell r="K107">
            <v>6449713</v>
          </cell>
          <cell r="L107">
            <v>4807692</v>
          </cell>
          <cell r="M107">
            <v>1642021</v>
          </cell>
          <cell r="N107">
            <v>8029881</v>
          </cell>
          <cell r="O107">
            <v>6207885</v>
          </cell>
          <cell r="P107">
            <v>1821996</v>
          </cell>
          <cell r="R107">
            <v>2.2155269630148133E-2</v>
          </cell>
          <cell r="S107">
            <v>2.5889778170929079E-2</v>
          </cell>
          <cell r="T107">
            <v>1.0454753308902776E-2</v>
          </cell>
          <cell r="W107">
            <v>206</v>
          </cell>
          <cell r="X107">
            <v>211</v>
          </cell>
          <cell r="AC107">
            <v>9444</v>
          </cell>
          <cell r="AD107">
            <v>9965</v>
          </cell>
          <cell r="AI107">
            <v>10251</v>
          </cell>
          <cell r="AK107">
            <v>955263</v>
          </cell>
          <cell r="AL107">
            <v>720229</v>
          </cell>
          <cell r="AM107">
            <v>235034</v>
          </cell>
          <cell r="AR107">
            <v>1223663.4731535588</v>
          </cell>
          <cell r="AS107">
            <v>922591.91406546102</v>
          </cell>
          <cell r="AT107">
            <v>301071.55908809777</v>
          </cell>
        </row>
        <row r="108">
          <cell r="B108">
            <v>17</v>
          </cell>
          <cell r="C108">
            <v>3</v>
          </cell>
          <cell r="D108" t="str">
            <v xml:space="preserve">Varanasi </v>
          </cell>
          <cell r="K108">
            <v>8123330</v>
          </cell>
          <cell r="L108">
            <v>7045757</v>
          </cell>
          <cell r="M108">
            <v>1077573</v>
          </cell>
          <cell r="N108">
            <v>10108569</v>
          </cell>
          <cell r="O108">
            <v>8317921</v>
          </cell>
          <cell r="P108">
            <v>1790648</v>
          </cell>
          <cell r="R108">
            <v>2.2105107224688725E-2</v>
          </cell>
          <cell r="S108">
            <v>1.6737198595820013E-2</v>
          </cell>
          <cell r="T108">
            <v>5.2098380511473641E-2</v>
          </cell>
          <cell r="W108">
            <v>1140</v>
          </cell>
          <cell r="X108">
            <v>1159</v>
          </cell>
          <cell r="AC108">
            <v>21283</v>
          </cell>
          <cell r="AD108">
            <v>22769</v>
          </cell>
          <cell r="AI108">
            <v>8993</v>
          </cell>
          <cell r="AK108">
            <v>1072612</v>
          </cell>
          <cell r="AL108">
            <v>935638</v>
          </cell>
          <cell r="AM108">
            <v>136974</v>
          </cell>
          <cell r="AR108">
            <v>1373984.0496975021</v>
          </cell>
          <cell r="AS108">
            <v>1198524.4322186136</v>
          </cell>
          <cell r="AT108">
            <v>175459.6174788886</v>
          </cell>
        </row>
      </sheetData>
      <sheetData sheetId="11" refreshError="1"/>
      <sheetData sheetId="12" refreshError="1"/>
      <sheetData sheetId="1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3-04|71"/>
      <sheetName val="03-04|72"/>
      <sheetName val="03-04|74"/>
      <sheetName val="03-04|75"/>
      <sheetName val="03-04|76"/>
      <sheetName val="03-04|77"/>
      <sheetName val="03-04|79"/>
      <sheetName val="03-04|83"/>
      <sheetName val="03-04|Master"/>
      <sheetName val="04RE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upseb"/>
      <sheetName val="Notes_on_changes"/>
      <sheetName val="Sheet1"/>
    </sheetNames>
    <sheetDataSet>
      <sheetData sheetId="0" refreshError="1"/>
      <sheetData sheetId="1" refreshError="1"/>
      <sheetData sheetId="2" refreshError="1"/>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HALLAN DETAILS"/>
      <sheetName val="XLR_NoRangeSheet"/>
      <sheetName val="CHALLAN_DETAILS"/>
    </sheetNames>
    <sheetDataSet>
      <sheetData sheetId="0" refreshError="1"/>
      <sheetData sheetId="1" refreshError="1">
        <row r="6">
          <cell r="B6" t="str">
            <v>DLF Laing O' Rourke (India) Ltd</v>
          </cell>
        </row>
        <row r="7">
          <cell r="C7" t="str">
            <v>3rd Floor , Shopping Mall Complex , Arjun Marg , DLF City Phase - I Gurgaon.</v>
          </cell>
          <cell r="D7" t="str">
            <v>HR/GGN/27852</v>
          </cell>
          <cell r="F7" t="str">
            <v>2006 - 2007</v>
          </cell>
        </row>
        <row r="8">
          <cell r="B8" t="str">
            <v>7,161,961.00</v>
          </cell>
          <cell r="C8" t="str">
            <v>460</v>
          </cell>
          <cell r="D8" t="str">
            <v>12.00</v>
          </cell>
          <cell r="E8" t="str">
            <v xml:space="preserve">8.33% Or </v>
          </cell>
          <cell r="F8" t="str">
            <v>.50</v>
          </cell>
          <cell r="G8" t="str">
            <v>.01</v>
          </cell>
        </row>
      </sheetData>
      <sheetData sheetId="2"/>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abase"/>
      <sheetName val="E-Core version"/>
      <sheetName val="list"/>
      <sheetName val="Laptop Loan Req Form"/>
      <sheetName val="Laptop Release Form"/>
      <sheetName val="E-Core_version1"/>
      <sheetName val="Laptop_Loan_Req_Form1"/>
      <sheetName val="Laptop_Release_Form1"/>
      <sheetName val="E-Core_version"/>
      <sheetName val="Laptop_Loan_Req_Form"/>
      <sheetName val="Laptop_Release_Form"/>
    </sheetNames>
    <sheetDataSet>
      <sheetData sheetId="0" refreshError="1"/>
      <sheetData sheetId="1" refreshError="1"/>
      <sheetData sheetId="2" refreshError="1">
        <row r="2">
          <cell r="F2" t="str">
            <v>Color Printer</v>
          </cell>
        </row>
        <row r="3">
          <cell r="F3" t="str">
            <v>Desktop</v>
          </cell>
        </row>
        <row r="4">
          <cell r="F4" t="str">
            <v>Digital camera</v>
          </cell>
        </row>
        <row r="5">
          <cell r="F5" t="str">
            <v>Digital Video Camera</v>
          </cell>
        </row>
        <row r="6">
          <cell r="F6" t="str">
            <v>Docking Station/Port replicator</v>
          </cell>
        </row>
        <row r="7">
          <cell r="F7" t="str">
            <v>DVD/CD Graveur</v>
          </cell>
        </row>
        <row r="8">
          <cell r="F8" t="str">
            <v>Fax</v>
          </cell>
        </row>
        <row r="9">
          <cell r="F9" t="str">
            <v>Handheld</v>
          </cell>
        </row>
        <row r="10">
          <cell r="F10" t="str">
            <v>Hub</v>
          </cell>
        </row>
        <row r="11">
          <cell r="F11" t="str">
            <v>Jazz drive</v>
          </cell>
        </row>
        <row r="12">
          <cell r="F12" t="str">
            <v>Lan Probe</v>
          </cell>
        </row>
        <row r="13">
          <cell r="F13" t="str">
            <v>Laptop</v>
          </cell>
        </row>
        <row r="14">
          <cell r="F14" t="str">
            <v>Modem</v>
          </cell>
        </row>
        <row r="15">
          <cell r="F15" t="str">
            <v>Printer</v>
          </cell>
        </row>
        <row r="16">
          <cell r="F16" t="str">
            <v>Router</v>
          </cell>
        </row>
        <row r="17">
          <cell r="F17" t="str">
            <v>Rack</v>
          </cell>
        </row>
        <row r="18">
          <cell r="F18" t="str">
            <v>SecureID card</v>
          </cell>
        </row>
        <row r="19">
          <cell r="F19" t="str">
            <v>Scanner</v>
          </cell>
        </row>
        <row r="20">
          <cell r="F20" t="str">
            <v>Screen</v>
          </cell>
        </row>
        <row r="21">
          <cell r="F21" t="str">
            <v>Server</v>
          </cell>
        </row>
        <row r="22">
          <cell r="F22" t="str">
            <v>Snap Server</v>
          </cell>
        </row>
        <row r="23">
          <cell r="F23" t="str">
            <v>Software</v>
          </cell>
        </row>
        <row r="24">
          <cell r="F24" t="str">
            <v>Switch</v>
          </cell>
        </row>
        <row r="25">
          <cell r="F25" t="str">
            <v>Tape Drive</v>
          </cell>
        </row>
        <row r="26">
          <cell r="F26" t="str">
            <v>UPS</v>
          </cell>
        </row>
      </sheetData>
      <sheetData sheetId="3" refreshError="1"/>
      <sheetData sheetId="4" refreshError="1"/>
      <sheetData sheetId="5"/>
      <sheetData sheetId="6"/>
      <sheetData sheetId="7"/>
      <sheetData sheetId="8"/>
      <sheetData sheetId="9"/>
      <sheetData sheetId="10"/>
    </sheetDataSet>
  </externalBook>
</externalLink>
</file>

<file path=xl/externalLinks/externalLink4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LY -99-00"/>
      <sheetName val="Hydro Data"/>
      <sheetName val="HLY0001"/>
      <sheetName val="SUMMERY"/>
      <sheetName val="mnthly-chrt"/>
      <sheetName val="purchase"/>
      <sheetName val="dpc cost"/>
      <sheetName val="Plant Availability"/>
      <sheetName val="MOD-PROJ"/>
      <sheetName val="Apr-99"/>
      <sheetName val="May-99"/>
      <sheetName val="Jun-99"/>
      <sheetName val="July-99"/>
      <sheetName val="Aug-99"/>
      <sheetName val="Sept-99"/>
      <sheetName val="Oct-99"/>
      <sheetName val="Nov-99"/>
      <sheetName val="Dec-99"/>
      <sheetName val="Jan-00"/>
      <sheetName val="Feb-00"/>
      <sheetName val="Mar-00"/>
      <sheetName val="Sheet1"/>
      <sheetName val="HLY_-99-00"/>
      <sheetName val="Hydro_Data"/>
      <sheetName val="dpc_cost"/>
      <sheetName val="Plant_Availability"/>
      <sheetName val="Bombaybazar(Remark)"/>
      <sheetName val="Assumptions"/>
      <sheetName val="Discom Details"/>
      <sheetName val="A 3.7"/>
      <sheetName val="C.S.GENERATION"/>
      <sheetName val="Cash Flow"/>
      <sheetName val="all"/>
      <sheetName val="Sch-3"/>
      <sheetName val="RAJ"/>
      <sheetName val="HLY_-99-002"/>
      <sheetName val="Hydro_Data2"/>
      <sheetName val="dpc_cost2"/>
      <sheetName val="Plant_Availability2"/>
      <sheetName val="HLY_-99-001"/>
      <sheetName val="Hydro_Data1"/>
      <sheetName val="dpc_cost1"/>
      <sheetName val="Plant_Availability1"/>
      <sheetName val="04rel"/>
      <sheetName val="strain"/>
      <sheetName val="data"/>
      <sheetName val="General"/>
      <sheetName val="Discom_Details"/>
      <sheetName val="7.11 p1"/>
      <sheetName val="Form-B"/>
      <sheetName val="HLY_-99-003"/>
      <sheetName val="Hydro_Data3"/>
      <sheetName val="dpc_cost3"/>
      <sheetName val="Plant_Availability3"/>
      <sheetName val="A_3_7"/>
      <sheetName val="C_S_GENERATION"/>
      <sheetName val="Cash_Flow"/>
      <sheetName val="DCL AUG 12"/>
      <sheetName val="7_11_p1"/>
      <sheetName val="Discom_Details1"/>
      <sheetName val="A_3_71"/>
      <sheetName val="C_S_GENERATION1"/>
      <sheetName val="7_11_p11"/>
      <sheetName val="Discom_Details2"/>
      <sheetName val="A_3_72"/>
      <sheetName val="C_S_GENERATION2"/>
      <sheetName val="7_11_p12"/>
      <sheetName val="4 Annex 1 Basic rate"/>
      <sheetName val="Index Feb 09"/>
      <sheetName val="Data base Feb 09"/>
      <sheetName val="SCF"/>
      <sheetName val="Report"/>
      <sheetName val="DETAILED  BOQ"/>
      <sheetName val="Dispatch 2.0"/>
      <sheetName val="Conductor Size"/>
      <sheetName val="Addl.40"/>
      <sheetName val="DETAILED__BOQ"/>
      <sheetName val="DCL_AUG_12"/>
      <sheetName val="Index_Feb_09"/>
      <sheetName val="Data_base_Feb_09"/>
      <sheetName val="Dispatch_2_0"/>
      <sheetName val="Addl_40"/>
      <sheetName val="Sheet2"/>
      <sheetName val="FT-05-02IsoBOM"/>
      <sheetName val="1"/>
      <sheetName val="Code"/>
      <sheetName val="Design"/>
      <sheetName val="Coalmine"/>
      <sheetName val="Staff Acco."/>
      <sheetName val="BLR 1"/>
      <sheetName val="GEN"/>
      <sheetName val="GAS"/>
      <sheetName val="DEAE"/>
      <sheetName val="BLR2"/>
      <sheetName val="BLR3"/>
      <sheetName val="BLR4"/>
      <sheetName val="BLR5"/>
      <sheetName val="DEM"/>
      <sheetName val="SAM"/>
      <sheetName val="CHEM"/>
      <sheetName val="COP"/>
      <sheetName val="CFL-KIM"/>
      <sheetName val="tb2002 linked"/>
      <sheetName val="sum"/>
      <sheetName val="DPT-PW"/>
      <sheetName val="Factor_sheet"/>
      <sheetName val="NOPAT_VDF"/>
      <sheetName val="Invested capital_VDF"/>
      <sheetName val="Licensee Information"/>
      <sheetName val="HLY_-99-004"/>
      <sheetName val="Hydro_Data4"/>
      <sheetName val="dpc_cost4"/>
      <sheetName val="Plant_Availability4"/>
      <sheetName val="Cash_Flow1"/>
      <sheetName val="databse"/>
      <sheetName val="XLR_NoRangeSheet"/>
      <sheetName val="B&amp;CM LIST"/>
      <sheetName val="TRP"/>
      <sheetName val="Dom"/>
      <sheetName val="Inputs"/>
      <sheetName val="Feb-06"/>
      <sheetName val="17(B) govt"/>
      <sheetName val="QOSWS "/>
      <sheetName val="Codes"/>
      <sheetName val="Format-15(A)"/>
      <sheetName val="INDEX"/>
      <sheetName val="oct-06"/>
      <sheetName val="travel_per"/>
      <sheetName val="Energy_bal"/>
      <sheetName val="RevenueInput"/>
      <sheetName val="cover1"/>
      <sheetName val="STN WISE EMR"/>
      <sheetName val="HLY_-99-005"/>
      <sheetName val="Hydro_Data5"/>
      <sheetName val="dpc_cost5"/>
      <sheetName val="Plant_Availability5"/>
      <sheetName val="Discom_Details3"/>
      <sheetName val="A_3_73"/>
      <sheetName val="C_S_GENERATION3"/>
      <sheetName val="Cash_Flow2"/>
      <sheetName val="7_11_p13"/>
      <sheetName val="4_Annex_1_Basic_rate"/>
      <sheetName val="tb2002_linked"/>
      <sheetName val="Invested_capital_VDF"/>
      <sheetName val="17(B)_govt"/>
      <sheetName val="HLY_-99-006"/>
      <sheetName val="Hydro_Data6"/>
      <sheetName val="dpc_cost6"/>
      <sheetName val="Plant_Availability6"/>
      <sheetName val="Discom_Details4"/>
      <sheetName val="A_3_74"/>
      <sheetName val="C_S_GENERATION4"/>
      <sheetName val="Cash_Flow3"/>
      <sheetName val="7_11_p14"/>
      <sheetName val="DCL_AUG_121"/>
      <sheetName val="4_Annex_1_Basic_rate1"/>
      <sheetName val="Index_Feb_091"/>
      <sheetName val="Data_base_Feb_091"/>
      <sheetName val="tb2002_linked1"/>
      <sheetName val="Invested_capital_VDF1"/>
      <sheetName val="17(B)_govt1"/>
      <sheetName val="HLY_-99-009"/>
      <sheetName val="Hydro_Data9"/>
      <sheetName val="dpc_cost9"/>
      <sheetName val="Plant_Availability9"/>
      <sheetName val="Discom_Details7"/>
      <sheetName val="A_3_77"/>
      <sheetName val="C_S_GENERATION7"/>
      <sheetName val="Cash_Flow6"/>
      <sheetName val="7_11_p17"/>
      <sheetName val="DCL_AUG_124"/>
      <sheetName val="4_Annex_1_Basic_rate4"/>
      <sheetName val="Index_Feb_094"/>
      <sheetName val="Data_base_Feb_094"/>
      <sheetName val="tb2002_linked4"/>
      <sheetName val="Invested_capital_VDF4"/>
      <sheetName val="17(B)_govt4"/>
      <sheetName val="HLY_-99-007"/>
      <sheetName val="Hydro_Data7"/>
      <sheetName val="dpc_cost7"/>
      <sheetName val="Plant_Availability7"/>
      <sheetName val="Discom_Details5"/>
      <sheetName val="A_3_75"/>
      <sheetName val="C_S_GENERATION5"/>
      <sheetName val="Cash_Flow4"/>
      <sheetName val="7_11_p15"/>
      <sheetName val="DCL_AUG_122"/>
      <sheetName val="4_Annex_1_Basic_rate2"/>
      <sheetName val="Index_Feb_092"/>
      <sheetName val="Data_base_Feb_092"/>
      <sheetName val="tb2002_linked2"/>
      <sheetName val="Invested_capital_VDF2"/>
      <sheetName val="17(B)_govt2"/>
      <sheetName val="HLY_-99-008"/>
      <sheetName val="Hydro_Data8"/>
      <sheetName val="dpc_cost8"/>
      <sheetName val="Plant_Availability8"/>
      <sheetName val="Discom_Details6"/>
      <sheetName val="A_3_76"/>
      <sheetName val="C_S_GENERATION6"/>
      <sheetName val="Cash_Flow5"/>
      <sheetName val="7_11_p16"/>
      <sheetName val="DCL_AUG_123"/>
      <sheetName val="4_Annex_1_Basic_rate3"/>
      <sheetName val="Index_Feb_093"/>
      <sheetName val="Data_base_Feb_093"/>
      <sheetName val="tb2002_linked3"/>
      <sheetName val="Invested_capital_VDF3"/>
      <sheetName val="17(B)_govt3"/>
      <sheetName val="HLY_-99-0014"/>
      <sheetName val="Hydro_Data14"/>
      <sheetName val="dpc_cost14"/>
      <sheetName val="Plant_Availability14"/>
      <sheetName val="Discom_Details12"/>
      <sheetName val="A_3_712"/>
      <sheetName val="C_S_GENERATION12"/>
      <sheetName val="Cash_Flow11"/>
      <sheetName val="7_11_p112"/>
      <sheetName val="DCL_AUG_129"/>
      <sheetName val="4_Annex_1_Basic_rate9"/>
      <sheetName val="Index_Feb_099"/>
      <sheetName val="Data_base_Feb_099"/>
      <sheetName val="tb2002_linked9"/>
      <sheetName val="Invested_capital_VDF9"/>
      <sheetName val="17(B)_govt9"/>
      <sheetName val="HLY_-99-0011"/>
      <sheetName val="Hydro_Data11"/>
      <sheetName val="dpc_cost11"/>
      <sheetName val="Plant_Availability11"/>
      <sheetName val="Discom_Details9"/>
      <sheetName val="A_3_79"/>
      <sheetName val="C_S_GENERATION9"/>
      <sheetName val="Cash_Flow8"/>
      <sheetName val="7_11_p19"/>
      <sheetName val="DCL_AUG_126"/>
      <sheetName val="4_Annex_1_Basic_rate6"/>
      <sheetName val="Index_Feb_096"/>
      <sheetName val="Data_base_Feb_096"/>
      <sheetName val="tb2002_linked6"/>
      <sheetName val="Invested_capital_VDF6"/>
      <sheetName val="17(B)_govt6"/>
      <sheetName val="HLY_-99-0010"/>
      <sheetName val="Hydro_Data10"/>
      <sheetName val="dpc_cost10"/>
      <sheetName val="Plant_Availability10"/>
      <sheetName val="Discom_Details8"/>
      <sheetName val="A_3_78"/>
      <sheetName val="C_S_GENERATION8"/>
      <sheetName val="Cash_Flow7"/>
      <sheetName val="7_11_p18"/>
      <sheetName val="DCL_AUG_125"/>
      <sheetName val="4_Annex_1_Basic_rate5"/>
      <sheetName val="Index_Feb_095"/>
      <sheetName val="Data_base_Feb_095"/>
      <sheetName val="tb2002_linked5"/>
      <sheetName val="Invested_capital_VDF5"/>
      <sheetName val="17(B)_govt5"/>
      <sheetName val="HLY_-99-0012"/>
      <sheetName val="Hydro_Data12"/>
      <sheetName val="dpc_cost12"/>
      <sheetName val="Plant_Availability12"/>
      <sheetName val="Discom_Details10"/>
      <sheetName val="A_3_710"/>
      <sheetName val="C_S_GENERATION10"/>
      <sheetName val="Cash_Flow9"/>
      <sheetName val="7_11_p110"/>
      <sheetName val="DCL_AUG_127"/>
      <sheetName val="4_Annex_1_Basic_rate7"/>
      <sheetName val="Index_Feb_097"/>
      <sheetName val="Data_base_Feb_097"/>
      <sheetName val="tb2002_linked7"/>
      <sheetName val="Invested_capital_VDF7"/>
      <sheetName val="17(B)_govt7"/>
      <sheetName val="Licensee_Information1"/>
      <sheetName val="DETAILED__BOQ2"/>
      <sheetName val="Dispatch_2_02"/>
      <sheetName val="Addl_402"/>
      <sheetName val="Conductor_Size1"/>
      <sheetName val="HLY_-99-0013"/>
      <sheetName val="Hydro_Data13"/>
      <sheetName val="dpc_cost13"/>
      <sheetName val="Plant_Availability13"/>
      <sheetName val="Discom_Details11"/>
      <sheetName val="A_3_711"/>
      <sheetName val="C_S_GENERATION11"/>
      <sheetName val="Cash_Flow10"/>
      <sheetName val="7_11_p111"/>
      <sheetName val="DCL_AUG_128"/>
      <sheetName val="4_Annex_1_Basic_rate8"/>
      <sheetName val="Index_Feb_098"/>
      <sheetName val="Data_base_Feb_098"/>
      <sheetName val="tb2002_linked8"/>
      <sheetName val="Invested_capital_VDF8"/>
      <sheetName val="17(B)_govt8"/>
      <sheetName val="Licensee_Information"/>
      <sheetName val="DETAILED__BOQ1"/>
      <sheetName val="Dispatch_2_01"/>
      <sheetName val="Addl_401"/>
      <sheetName val="Conductor_Size"/>
      <sheetName val="HLY_-99-0015"/>
      <sheetName val="Hydro_Data15"/>
      <sheetName val="dpc_cost15"/>
      <sheetName val="Plant_Availability15"/>
      <sheetName val="Discom_Details13"/>
      <sheetName val="A_3_713"/>
      <sheetName val="C_S_GENERATION13"/>
      <sheetName val="Cash_Flow12"/>
      <sheetName val="7_11_p113"/>
      <sheetName val="DCL_AUG_1210"/>
      <sheetName val="4_Annex_1_Basic_rate10"/>
      <sheetName val="Index_Feb_0910"/>
      <sheetName val="Data_base_Feb_0910"/>
      <sheetName val="tb2002_linked10"/>
      <sheetName val="HLY_-99-0016"/>
      <sheetName val="Hydro_Data16"/>
      <sheetName val="dpc_cost16"/>
      <sheetName val="Plant_Availability16"/>
      <sheetName val="Discom_Details14"/>
      <sheetName val="A_3_714"/>
      <sheetName val="C_S_GENERATION14"/>
      <sheetName val="Cash_Flow13"/>
      <sheetName val="7_11_p114"/>
      <sheetName val="DCL_AUG_1211"/>
      <sheetName val="4_Annex_1_Basic_rate11"/>
      <sheetName val="Index_Feb_0911"/>
      <sheetName val="Data_base_Feb_0911"/>
      <sheetName val="tb2002_linked11"/>
      <sheetName val="HLY_-99-0017"/>
      <sheetName val="Hydro_Data17"/>
      <sheetName val="dpc_cost17"/>
      <sheetName val="Plant_Availability17"/>
      <sheetName val="Discom_Details15"/>
      <sheetName val="A_3_715"/>
      <sheetName val="C_S_GENERATION15"/>
      <sheetName val="Cash_Flow14"/>
      <sheetName val="7_11_p115"/>
      <sheetName val="DCL_AUG_1212"/>
      <sheetName val="4_Annex_1_Basic_rate12"/>
      <sheetName val="Index_Feb_0912"/>
      <sheetName val="Data_base_Feb_0912"/>
      <sheetName val="tb2002_linked12"/>
      <sheetName val="HLY_-99-0019"/>
      <sheetName val="Hydro_Data19"/>
      <sheetName val="dpc_cost19"/>
      <sheetName val="Plant_Availability19"/>
      <sheetName val="Discom_Details17"/>
      <sheetName val="A_3_717"/>
      <sheetName val="C_S_GENERATION17"/>
      <sheetName val="Cash_Flow16"/>
      <sheetName val="7_11_p117"/>
      <sheetName val="DCL_AUG_1214"/>
      <sheetName val="4_Annex_1_Basic_rate14"/>
      <sheetName val="Index_Feb_0914"/>
      <sheetName val="Data_base_Feb_0914"/>
      <sheetName val="tb2002_linked14"/>
      <sheetName val="Invested_capital_VDF11"/>
      <sheetName val="17(B)_govt11"/>
      <sheetName val="Licensee_Information3"/>
      <sheetName val="DETAILED__BOQ4"/>
      <sheetName val="Dispatch_2_04"/>
      <sheetName val="Addl_404"/>
      <sheetName val="Conductor_Size3"/>
      <sheetName val="HLY_-99-0018"/>
      <sheetName val="Hydro_Data18"/>
      <sheetName val="dpc_cost18"/>
      <sheetName val="Plant_Availability18"/>
      <sheetName val="Discom_Details16"/>
      <sheetName val="A_3_716"/>
      <sheetName val="C_S_GENERATION16"/>
      <sheetName val="Cash_Flow15"/>
      <sheetName val="7_11_p116"/>
      <sheetName val="DCL_AUG_1213"/>
      <sheetName val="4_Annex_1_Basic_rate13"/>
      <sheetName val="Index_Feb_0913"/>
      <sheetName val="Data_base_Feb_0913"/>
      <sheetName val="tb2002_linked13"/>
      <sheetName val="Invested_capital_VDF10"/>
      <sheetName val="17(B)_govt10"/>
      <sheetName val="Licensee_Information2"/>
      <sheetName val="DETAILED__BOQ3"/>
      <sheetName val="Dispatch_2_03"/>
      <sheetName val="Addl_403"/>
      <sheetName val="Conductor_Size2"/>
      <sheetName val="HLY_-99-0024"/>
      <sheetName val="Hydro_Data24"/>
      <sheetName val="dpc_cost24"/>
      <sheetName val="Plant_Availability24"/>
      <sheetName val="Discom_Details22"/>
      <sheetName val="A_3_722"/>
      <sheetName val="C_S_GENERATION22"/>
      <sheetName val="Cash_Flow21"/>
      <sheetName val="7_11_p122"/>
      <sheetName val="DCL_AUG_1219"/>
      <sheetName val="4_Annex_1_Basic_rate19"/>
      <sheetName val="Index_Feb_0919"/>
      <sheetName val="Data_base_Feb_0919"/>
      <sheetName val="tb2002_linked19"/>
      <sheetName val="Invested_capital_VDF17"/>
      <sheetName val="17(B)_govt17"/>
      <sheetName val="Licensee_Information8"/>
      <sheetName val="DETAILED__BOQ9"/>
      <sheetName val="Dispatch_2_09"/>
      <sheetName val="Addl_409"/>
      <sheetName val="Conductor_Size8"/>
      <sheetName val="Invested_capital_VDF12"/>
      <sheetName val="17(B)_govt12"/>
      <sheetName val="Invested_capital_VDF13"/>
      <sheetName val="17(B)_govt13"/>
      <sheetName val="HLY_-99-0020"/>
      <sheetName val="Hydro_Data20"/>
      <sheetName val="dpc_cost20"/>
      <sheetName val="Plant_Availability20"/>
      <sheetName val="Discom_Details18"/>
      <sheetName val="A_3_718"/>
      <sheetName val="C_S_GENERATION18"/>
      <sheetName val="Cash_Flow17"/>
      <sheetName val="7_11_p118"/>
      <sheetName val="DCL_AUG_1215"/>
      <sheetName val="4_Annex_1_Basic_rate15"/>
      <sheetName val="Index_Feb_0915"/>
      <sheetName val="Data_base_Feb_0915"/>
      <sheetName val="tb2002_linked15"/>
      <sheetName val="Licensee_Information4"/>
      <sheetName val="DETAILED__BOQ5"/>
      <sheetName val="Dispatch_2_05"/>
      <sheetName val="Addl_405"/>
      <sheetName val="Conductor_Size4"/>
      <sheetName val="HLY_-99-0021"/>
      <sheetName val="Hydro_Data21"/>
      <sheetName val="dpc_cost21"/>
      <sheetName val="Plant_Availability21"/>
      <sheetName val="Discom_Details19"/>
      <sheetName val="A_3_719"/>
      <sheetName val="C_S_GENERATION19"/>
      <sheetName val="Cash_Flow18"/>
      <sheetName val="7_11_p119"/>
      <sheetName val="DCL_AUG_1216"/>
      <sheetName val="4_Annex_1_Basic_rate16"/>
      <sheetName val="Index_Feb_0916"/>
      <sheetName val="Data_base_Feb_0916"/>
      <sheetName val="tb2002_linked16"/>
      <sheetName val="Invested_capital_VDF14"/>
      <sheetName val="17(B)_govt14"/>
      <sheetName val="Licensee_Information5"/>
      <sheetName val="DETAILED__BOQ6"/>
      <sheetName val="Dispatch_2_06"/>
      <sheetName val="Addl_406"/>
      <sheetName val="Conductor_Size5"/>
      <sheetName val="HLY_-99-0022"/>
      <sheetName val="Hydro_Data22"/>
      <sheetName val="dpc_cost22"/>
      <sheetName val="Plant_Availability22"/>
      <sheetName val="Discom_Details20"/>
      <sheetName val="A_3_720"/>
      <sheetName val="C_S_GENERATION20"/>
      <sheetName val="Cash_Flow19"/>
      <sheetName val="7_11_p120"/>
      <sheetName val="DCL_AUG_1217"/>
      <sheetName val="4_Annex_1_Basic_rate17"/>
      <sheetName val="Index_Feb_0917"/>
      <sheetName val="Data_base_Feb_0917"/>
      <sheetName val="tb2002_linked17"/>
      <sheetName val="Invested_capital_VDF15"/>
      <sheetName val="17(B)_govt15"/>
      <sheetName val="Licensee_Information6"/>
      <sheetName val="DETAILED__BOQ7"/>
      <sheetName val="Dispatch_2_07"/>
      <sheetName val="Addl_407"/>
      <sheetName val="Conductor_Size6"/>
      <sheetName val="HLY_-99-0023"/>
      <sheetName val="Hydro_Data23"/>
      <sheetName val="dpc_cost23"/>
      <sheetName val="Plant_Availability23"/>
      <sheetName val="Discom_Details21"/>
      <sheetName val="A_3_721"/>
      <sheetName val="C_S_GENERATION21"/>
      <sheetName val="Cash_Flow20"/>
      <sheetName val="7_11_p121"/>
      <sheetName val="DCL_AUG_1218"/>
      <sheetName val="4_Annex_1_Basic_rate18"/>
      <sheetName val="Index_Feb_0918"/>
      <sheetName val="Data_base_Feb_0918"/>
      <sheetName val="tb2002_linked18"/>
      <sheetName val="Invested_capital_VDF16"/>
      <sheetName val="17(B)_govt16"/>
      <sheetName val="Licensee_Information7"/>
      <sheetName val="DETAILED__BOQ8"/>
      <sheetName val="Dispatch_2_08"/>
      <sheetName val="Addl_408"/>
      <sheetName val="Conductor_Size7"/>
      <sheetName val="HLY_-99-0025"/>
      <sheetName val="Hydro_Data25"/>
      <sheetName val="dpc_cost25"/>
      <sheetName val="Plant_Availability25"/>
      <sheetName val="Discom_Details23"/>
      <sheetName val="A_3_723"/>
      <sheetName val="C_S_GENERATION23"/>
      <sheetName val="Cash_Flow22"/>
      <sheetName val="7_11_p123"/>
      <sheetName val="DCL_AUG_1220"/>
      <sheetName val="4_Annex_1_Basic_rate20"/>
      <sheetName val="Index_Feb_0920"/>
      <sheetName val="Data_base_Feb_0920"/>
      <sheetName val="tb2002_linked20"/>
      <sheetName val="Invested_capital_VDF18"/>
      <sheetName val="17(B)_govt18"/>
      <sheetName val="Licensee_Information9"/>
      <sheetName val="DETAILED__BOQ10"/>
      <sheetName val="Dispatch_2_010"/>
      <sheetName val="Addl_4010"/>
      <sheetName val="Conductor_Size9"/>
      <sheetName val="HLY_-99-0026"/>
      <sheetName val="Hydro_Data26"/>
      <sheetName val="dpc_cost26"/>
      <sheetName val="Plant_Availability26"/>
      <sheetName val="Discom_Details24"/>
      <sheetName val="A_3_724"/>
      <sheetName val="C_S_GENERATION24"/>
      <sheetName val="Cash_Flow23"/>
      <sheetName val="7_11_p124"/>
      <sheetName val="DCL_AUG_1221"/>
      <sheetName val="4_Annex_1_Basic_rate21"/>
      <sheetName val="Index_Feb_0921"/>
      <sheetName val="Data_base_Feb_0921"/>
      <sheetName val="tb2002_linked21"/>
      <sheetName val="Invested_capital_VDF19"/>
      <sheetName val="17(B)_govt19"/>
      <sheetName val="Licensee_Information10"/>
      <sheetName val="DETAILED__BOQ11"/>
      <sheetName val="Dispatch_2_011"/>
      <sheetName val="Addl_4011"/>
      <sheetName val="Conductor_Size10"/>
      <sheetName val="sep01"/>
      <sheetName val="distr RF3"/>
      <sheetName val="HW"/>
      <sheetName val="80S RF3"/>
      <sheetName val="list"/>
    </sheetNames>
    <sheetDataSet>
      <sheetData sheetId="0" refreshError="1"/>
      <sheetData sheetId="1" refreshError="1"/>
      <sheetData sheetId="2" refreshError="1"/>
      <sheetData sheetId="3" refreshError="1">
        <row r="1">
          <cell r="P1">
            <v>0.72</v>
          </cell>
        </row>
      </sheetData>
      <sheetData sheetId="4" refreshError="1"/>
      <sheetData sheetId="5" refreshError="1"/>
      <sheetData sheetId="6" refreshError="1">
        <row r="1">
          <cell r="D1">
            <v>0</v>
          </cell>
        </row>
      </sheetData>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sheetData sheetId="30"/>
      <sheetData sheetId="31" refreshError="1"/>
      <sheetData sheetId="32">
        <row r="1">
          <cell r="D1">
            <v>0</v>
          </cell>
        </row>
      </sheetData>
      <sheetData sheetId="33" refreshError="1"/>
      <sheetData sheetId="34">
        <row r="1">
          <cell r="D1">
            <v>0</v>
          </cell>
        </row>
      </sheetData>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sheetData sheetId="47">
        <row r="1">
          <cell r="D1">
            <v>0</v>
          </cell>
        </row>
      </sheetData>
      <sheetData sheetId="48"/>
      <sheetData sheetId="49"/>
      <sheetData sheetId="50">
        <row r="1">
          <cell r="D1">
            <v>0</v>
          </cell>
        </row>
      </sheetData>
      <sheetData sheetId="51">
        <row r="1">
          <cell r="D1">
            <v>0</v>
          </cell>
        </row>
      </sheetData>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sheetData sheetId="110"/>
      <sheetData sheetId="111"/>
      <sheetData sheetId="112"/>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sheetData sheetId="133"/>
      <sheetData sheetId="134">
        <row r="1">
          <cell r="D1">
            <v>0</v>
          </cell>
        </row>
      </sheetData>
      <sheetData sheetId="135"/>
      <sheetData sheetId="136"/>
      <sheetData sheetId="137">
        <row r="1">
          <cell r="D1">
            <v>0</v>
          </cell>
        </row>
      </sheetData>
      <sheetData sheetId="138"/>
      <sheetData sheetId="139"/>
      <sheetData sheetId="140"/>
      <sheetData sheetId="141"/>
      <sheetData sheetId="142"/>
      <sheetData sheetId="143">
        <row r="1">
          <cell r="D1">
            <v>0</v>
          </cell>
        </row>
      </sheetData>
      <sheetData sheetId="144"/>
      <sheetData sheetId="145"/>
      <sheetData sheetId="146"/>
      <sheetData sheetId="147">
        <row r="1">
          <cell r="D1">
            <v>0</v>
          </cell>
        </row>
      </sheetData>
      <sheetData sheetId="148"/>
      <sheetData sheetId="149"/>
      <sheetData sheetId="150"/>
      <sheetData sheetId="151"/>
      <sheetData sheetId="152"/>
      <sheetData sheetId="153">
        <row r="1">
          <cell r="D1">
            <v>0</v>
          </cell>
        </row>
      </sheetData>
      <sheetData sheetId="154"/>
      <sheetData sheetId="155"/>
      <sheetData sheetId="156"/>
      <sheetData sheetId="157"/>
      <sheetData sheetId="158"/>
      <sheetData sheetId="159">
        <row r="1">
          <cell r="D1">
            <v>0</v>
          </cell>
        </row>
      </sheetData>
      <sheetData sheetId="160"/>
      <sheetData sheetId="161"/>
      <sheetData sheetId="162"/>
      <sheetData sheetId="163">
        <row r="1">
          <cell r="D1">
            <v>0</v>
          </cell>
        </row>
      </sheetData>
      <sheetData sheetId="164"/>
      <sheetData sheetId="165"/>
      <sheetData sheetId="166"/>
      <sheetData sheetId="167"/>
      <sheetData sheetId="168"/>
      <sheetData sheetId="169">
        <row r="1">
          <cell r="D1">
            <v>0</v>
          </cell>
        </row>
      </sheetData>
      <sheetData sheetId="170"/>
      <sheetData sheetId="171"/>
      <sheetData sheetId="172"/>
      <sheetData sheetId="173"/>
      <sheetData sheetId="174"/>
      <sheetData sheetId="175"/>
      <sheetData sheetId="176"/>
      <sheetData sheetId="177"/>
      <sheetData sheetId="178"/>
      <sheetData sheetId="179">
        <row r="1">
          <cell r="D1">
            <v>0</v>
          </cell>
        </row>
      </sheetData>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row r="1">
          <cell r="D1">
            <v>0</v>
          </cell>
        </row>
      </sheetData>
      <sheetData sheetId="240"/>
      <sheetData sheetId="241"/>
      <sheetData sheetId="242"/>
      <sheetData sheetId="243"/>
      <sheetData sheetId="244"/>
      <sheetData sheetId="245"/>
      <sheetData sheetId="246"/>
      <sheetData sheetId="247"/>
      <sheetData sheetId="248"/>
      <sheetData sheetId="249">
        <row r="1">
          <cell r="D1">
            <v>0</v>
          </cell>
        </row>
      </sheetData>
      <sheetData sheetId="250"/>
      <sheetData sheetId="251"/>
      <sheetData sheetId="252"/>
      <sheetData sheetId="253"/>
      <sheetData sheetId="254"/>
      <sheetData sheetId="255"/>
      <sheetData sheetId="256"/>
      <sheetData sheetId="257"/>
      <sheetData sheetId="258"/>
      <sheetData sheetId="259">
        <row r="1">
          <cell r="D1">
            <v>0</v>
          </cell>
        </row>
      </sheetData>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sheetData sheetId="373"/>
      <sheetData sheetId="374"/>
      <sheetData sheetId="375"/>
      <sheetData sheetId="376"/>
      <sheetData sheetId="377"/>
      <sheetData sheetId="378"/>
      <sheetData sheetId="379"/>
      <sheetData sheetId="380"/>
      <sheetData sheetId="381"/>
      <sheetData sheetId="382"/>
      <sheetData sheetId="383"/>
      <sheetData sheetId="384"/>
      <sheetData sheetId="385"/>
      <sheetData sheetId="386"/>
      <sheetData sheetId="387"/>
      <sheetData sheetId="388"/>
      <sheetData sheetId="389"/>
      <sheetData sheetId="390"/>
      <sheetData sheetId="391"/>
      <sheetData sheetId="392"/>
      <sheetData sheetId="393"/>
      <sheetData sheetId="394"/>
      <sheetData sheetId="395"/>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sheetData sheetId="412"/>
      <sheetData sheetId="413"/>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sheetData sheetId="441"/>
      <sheetData sheetId="442"/>
      <sheetData sheetId="443"/>
      <sheetData sheetId="444"/>
      <sheetData sheetId="445"/>
      <sheetData sheetId="446"/>
      <sheetData sheetId="447"/>
      <sheetData sheetId="448"/>
      <sheetData sheetId="449"/>
      <sheetData sheetId="450"/>
      <sheetData sheetId="451"/>
      <sheetData sheetId="452"/>
      <sheetData sheetId="453"/>
      <sheetData sheetId="454"/>
      <sheetData sheetId="455"/>
      <sheetData sheetId="456"/>
      <sheetData sheetId="457"/>
      <sheetData sheetId="458"/>
      <sheetData sheetId="459"/>
      <sheetData sheetId="460"/>
      <sheetData sheetId="461"/>
      <sheetData sheetId="462"/>
      <sheetData sheetId="463"/>
      <sheetData sheetId="464"/>
      <sheetData sheetId="465"/>
      <sheetData sheetId="466"/>
      <sheetData sheetId="467"/>
      <sheetData sheetId="468"/>
      <sheetData sheetId="469"/>
      <sheetData sheetId="470"/>
      <sheetData sheetId="471"/>
      <sheetData sheetId="472"/>
      <sheetData sheetId="473"/>
      <sheetData sheetId="474"/>
      <sheetData sheetId="475"/>
      <sheetData sheetId="476"/>
      <sheetData sheetId="477"/>
      <sheetData sheetId="478"/>
      <sheetData sheetId="479"/>
      <sheetData sheetId="480"/>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sheetData sheetId="504"/>
      <sheetData sheetId="505"/>
      <sheetData sheetId="506"/>
      <sheetData sheetId="507"/>
      <sheetData sheetId="508"/>
      <sheetData sheetId="509"/>
      <sheetData sheetId="510"/>
      <sheetData sheetId="511"/>
      <sheetData sheetId="512"/>
      <sheetData sheetId="513"/>
      <sheetData sheetId="514"/>
      <sheetData sheetId="515"/>
      <sheetData sheetId="516"/>
      <sheetData sheetId="517"/>
      <sheetData sheetId="518"/>
      <sheetData sheetId="519"/>
      <sheetData sheetId="520"/>
      <sheetData sheetId="521"/>
      <sheetData sheetId="522" refreshError="1"/>
      <sheetData sheetId="523" refreshError="1"/>
      <sheetData sheetId="524" refreshError="1"/>
      <sheetData sheetId="525" refreshError="1"/>
      <sheetData sheetId="526" refreshError="1"/>
      <sheetData sheetId="527" refreshError="1"/>
      <sheetData sheetId="528" refreshError="1"/>
      <sheetData sheetId="529" refreshError="1"/>
      <sheetData sheetId="530" refreshError="1"/>
      <sheetData sheetId="531" refreshError="1"/>
      <sheetData sheetId="532" refreshError="1"/>
      <sheetData sheetId="533" refreshError="1"/>
      <sheetData sheetId="534" refreshError="1"/>
      <sheetData sheetId="535" refreshError="1"/>
      <sheetData sheetId="536" refreshError="1"/>
    </sheetDataSet>
  </externalBook>
</externalLink>
</file>

<file path=xl/externalLinks/externalLink4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amp;L"/>
      <sheetName val="BS"/>
      <sheetName val="SCH 1,2,3"/>
      <sheetName val="SCH 4"/>
      <sheetName val="SCH 6,7"/>
      <sheetName val="SCH 8,9,10,11,12,13,14,15,16"/>
      <sheetName val="Group_Income_Exp"/>
      <sheetName val="Tables"/>
      <sheetName val="SCH 4_crs(H1 Fy 05-06)"/>
      <sheetName val="Reg PL &amp; BS"/>
      <sheetName val="Loan"/>
      <sheetName val="Capex"/>
      <sheetName val="Expenses"/>
      <sheetName val="Licensee Information"/>
      <sheetName val="1.1"/>
      <sheetName val="Capex old"/>
      <sheetName val="1.1a-P"/>
      <sheetName val="1.1a-C"/>
      <sheetName val="1.1a-E"/>
      <sheetName val="1.1b-P"/>
      <sheetName val="1.1b-C"/>
      <sheetName val="1.1b-E"/>
      <sheetName val="1.1c-P"/>
      <sheetName val="1.1c-C"/>
      <sheetName val="1.1c-E"/>
      <sheetName val="1.1d-P"/>
      <sheetName val="1.1d-C"/>
      <sheetName val="1.1d-E"/>
      <sheetName val="1.1e"/>
      <sheetName val="1.1e1-P"/>
      <sheetName val="1.1e1-C"/>
      <sheetName val="1.1e1-E"/>
      <sheetName val="1.1e2"/>
      <sheetName val="1.1e3"/>
      <sheetName val="1.1f-P"/>
      <sheetName val="1.1f-C"/>
      <sheetName val="1.1f-E"/>
      <sheetName val="1.1g-P"/>
      <sheetName val="1.1g-C"/>
      <sheetName val="1.1g-E"/>
      <sheetName val="1.2a"/>
      <sheetName val="1.2b"/>
      <sheetName val="1.3"/>
      <sheetName val="AT&amp;C"/>
      <sheetName val="1.3a"/>
      <sheetName val="1.3b-P"/>
      <sheetName val="1.3b-CA"/>
      <sheetName val="1.3b-CE"/>
      <sheetName val="1.3b-C"/>
      <sheetName val="1.3b-E"/>
      <sheetName val="1.3b1"/>
      <sheetName val="1.3c1"/>
      <sheetName val="1.3c-1"/>
      <sheetName val="1.3d"/>
      <sheetName val="1.3e"/>
      <sheetName val="1.3f"/>
      <sheetName val="1.3g-P"/>
      <sheetName val="1.3g-CA"/>
      <sheetName val="1.3g-CE"/>
      <sheetName val="1.3g-C"/>
      <sheetName val="1.3g-E"/>
      <sheetName val="1.4"/>
      <sheetName val="1.5"/>
      <sheetName val="1.6"/>
      <sheetName val="2.1"/>
      <sheetName val="2.1a-P"/>
      <sheetName val="2.1a-CA"/>
      <sheetName val="2.1a-CE"/>
      <sheetName val="2.1a-C"/>
      <sheetName val="2.1a-E"/>
      <sheetName val="2.1a-1"/>
      <sheetName val="2.1a-2"/>
      <sheetName val="2.1 b"/>
      <sheetName val="3.2"/>
      <sheetName val="3.2a-P"/>
      <sheetName val="3.2a-C"/>
      <sheetName val="3.2a-E"/>
      <sheetName val="3.2b-P"/>
      <sheetName val="3.2b-C"/>
      <sheetName val="3.2b-E"/>
      <sheetName val="3.2c-P"/>
      <sheetName val="3.2c-C"/>
      <sheetName val="3.2c-E"/>
      <sheetName val="3.2d-P"/>
      <sheetName val="3.2d-C"/>
      <sheetName val="3.2d-E"/>
      <sheetName val="3.2e"/>
      <sheetName val="4.1"/>
      <sheetName val="4.1 A"/>
      <sheetName val="4.1 A -1"/>
      <sheetName val="4.1 A -2"/>
      <sheetName val="4.1 B"/>
      <sheetName val="4.2"/>
      <sheetName val="4.3"/>
      <sheetName val="4.4"/>
      <sheetName val="4.5"/>
      <sheetName val="4.6"/>
      <sheetName val="4.7"/>
      <sheetName val="4.8"/>
      <sheetName val="4.9"/>
      <sheetName val="5.1-P"/>
      <sheetName val="5.1-C"/>
      <sheetName val="5.1-E"/>
      <sheetName val="5.3-P"/>
      <sheetName val="5.3-C"/>
      <sheetName val="5.3-E"/>
      <sheetName val="5.7-P"/>
      <sheetName val="5.7-C"/>
      <sheetName val="5.7-E"/>
      <sheetName val="5.8"/>
      <sheetName val="5.10"/>
      <sheetName val="5.11"/>
      <sheetName val="5.12"/>
      <sheetName val="5.13"/>
      <sheetName val="5.14"/>
      <sheetName val="Consolidated_Data"/>
      <sheetName val="Validation Sheet"/>
      <sheetName val="Forms_Year"/>
      <sheetName val="RowADDAdmi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row r="23">
          <cell r="E23" t="str">
            <v>Previous Period 2004-05</v>
          </cell>
          <cell r="G23" t="str">
            <v>Ensuing Period 2006-07</v>
          </cell>
        </row>
      </sheetData>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Set>
  </externalBook>
</externalLink>
</file>

<file path=xl/externalLinks/externalLink4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EPC-Issues"/>
      <sheetName val="MILESTONE-RAIL"/>
      <sheetName val="MILESTONES-LSHS"/>
      <sheetName val="fco"/>
      <sheetName val="BAL_JOB_LIST"/>
      <sheetName val="BAL-INST"/>
      <sheetName val="Rev-Overall"/>
      <sheetName val="PENDING-SYS"/>
      <sheetName val="SYS-OWNERS"/>
      <sheetName val="Rev-Summary"/>
      <sheetName val="LOOP-SPREAD"/>
      <sheetName val="OVERALL-RFSU"/>
      <sheetName val="Phase-1"/>
      <sheetName val="LOOP-PROFILE"/>
      <sheetName val="Overall"/>
      <sheetName val="Sys-Handover"/>
      <sheetName val="MANP-FORMAT"/>
      <sheetName val="MANPOWER-Overall"/>
      <sheetName val="Sheet5"/>
      <sheetName val="concrete-L3"/>
      <sheetName val="pipe-fab-L3"/>
      <sheetName val="pipe-Install-L3"/>
      <sheetName val="Sheet6"/>
      <sheetName val="Rev-1-Lvl-2-Overall"/>
      <sheetName val="Lvl-2-Overall- Latest "/>
      <sheetName val="CONCRETE "/>
      <sheetName val="STRL-STEEL"/>
      <sheetName val="U-G-Piping (1)"/>
      <sheetName val="A-G-PIPING(1)"/>
      <sheetName val="Tankage-Report"/>
      <sheetName val="Tankages-New"/>
      <sheetName val="ARCHBLDG"/>
      <sheetName val="RCB %"/>
      <sheetName val="CIVIL-SITE-IMPR."/>
      <sheetName val="RAIL-ROAD"/>
      <sheetName val="FLARE"/>
      <sheetName val="OVERALL-PKG"/>
      <sheetName val="SSTP-PKG"/>
      <sheetName val="ETP-PKG"/>
      <sheetName val="COKE-PKG"/>
      <sheetName val="CAUSTIC-PKG"/>
      <sheetName val="INSTRUMENT"/>
      <sheetName val="OVERALL-MECH"/>
      <sheetName val="MECH_VESSEL"/>
      <sheetName val="MECH_PUMPS"/>
      <sheetName val="MECH_L-UL"/>
      <sheetName val="MECH_OTHERS"/>
      <sheetName val="TANKAGE-DETAIL"/>
      <sheetName val="Manpower"/>
      <sheetName val="P&amp;M"/>
      <sheetName val="biweek_qty-1"/>
      <sheetName val="biweek_qty-2"/>
      <sheetName val="Front-Analy"/>
      <sheetName val="Hydro-Loop"/>
      <sheetName val="Overall_crit_issues"/>
      <sheetName val="ASSUMPT"/>
      <sheetName val="Invested capital_VDF"/>
      <sheetName val="NOPAT_VDF"/>
      <sheetName val="Licensee Information"/>
      <sheetName val="EPS"/>
      <sheetName val="dpc cost"/>
      <sheetName val="SUMMERY"/>
    </sheetNames>
    <sheetDataSet>
      <sheetData sheetId="0"/>
      <sheetData sheetId="1"/>
      <sheetData sheetId="2"/>
      <sheetData sheetId="3"/>
      <sheetData sheetId="4" refreshError="1">
        <row r="1">
          <cell r="B1" t="str">
            <v>FCO NO.</v>
          </cell>
          <cell r="C1" t="str">
            <v>UNIT</v>
          </cell>
          <cell r="D1" t="str">
            <v>DATE OF RECEIPT</v>
          </cell>
          <cell r="F1" t="str">
            <v>Unit</v>
          </cell>
          <cell r="G1" t="str">
            <v>DESCRIPTION OF " FCO "</v>
          </cell>
          <cell r="H1" t="str">
            <v>Tot mhr</v>
          </cell>
          <cell r="I1" t="str">
            <v>closeout</v>
          </cell>
          <cell r="J1" t="str">
            <v>DRG  STATUS</v>
          </cell>
          <cell r="K1" t="str">
            <v>CONSTN. STATUS</v>
          </cell>
          <cell r="L1" t="str">
            <v xml:space="preserve">REMARKS </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refreshError="1"/>
      <sheetData sheetId="57" refreshError="1"/>
      <sheetData sheetId="58" refreshError="1"/>
      <sheetData sheetId="59" refreshError="1"/>
      <sheetData sheetId="60" refreshError="1"/>
      <sheetData sheetId="61" refreshError="1"/>
      <sheetData sheetId="62" refreshError="1"/>
    </sheetDataSet>
  </externalBook>
</externalLink>
</file>

<file path=xl/externalLinks/externalLink4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dex"/>
      <sheetName val="S1"/>
      <sheetName val="S2"/>
      <sheetName val="S3"/>
      <sheetName val="S4"/>
      <sheetName val="S5"/>
      <sheetName val="S6"/>
      <sheetName val="S7"/>
      <sheetName val="S8"/>
      <sheetName val="A1"/>
      <sheetName val="F1-14-C"/>
      <sheetName val="F1-15-C"/>
      <sheetName val="F1-16-C"/>
      <sheetName val="F1a-14-C"/>
      <sheetName val="F1a-15-C"/>
      <sheetName val="F1a-16-C"/>
      <sheetName val="F1b"/>
      <sheetName val="F1c-C"/>
      <sheetName val="F1d-C"/>
      <sheetName val="F1e-C"/>
      <sheetName val="F1f-C"/>
      <sheetName val="F2"/>
      <sheetName val="F2a"/>
      <sheetName val="F2a(i)"/>
      <sheetName val="F2b"/>
      <sheetName val="F2b(i)"/>
      <sheetName val="F2b(ii)"/>
      <sheetName val="F2b(iii)"/>
      <sheetName val="F2c"/>
      <sheetName val="F2d"/>
      <sheetName val="F2e"/>
      <sheetName val="F3"/>
      <sheetName val="F3b"/>
      <sheetName val="F4"/>
      <sheetName val="F5"/>
      <sheetName val="F6"/>
      <sheetName val="F7"/>
      <sheetName val="F8"/>
      <sheetName val="F9"/>
      <sheetName val="F10"/>
      <sheetName val="F11"/>
      <sheetName val="F12"/>
      <sheetName val="F13"/>
      <sheetName val="F14"/>
      <sheetName val="F14a"/>
      <sheetName val="F14b"/>
      <sheetName val="F15"/>
      <sheetName val="F16"/>
      <sheetName val="P1"/>
      <sheetName val="P2"/>
      <sheetName val="P3"/>
      <sheetName val="R1"/>
      <sheetName val="R2"/>
      <sheetName val="R3"/>
      <sheetName val="R4"/>
      <sheetName val="R5"/>
      <sheetName val="R6"/>
      <sheetName val="R7"/>
    </sheetNames>
    <sheetDataSet>
      <sheetData sheetId="0" refreshError="1">
        <row r="5">
          <cell r="A5">
            <v>0</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Set>
  </externalBook>
</externalLink>
</file>

<file path=xl/externalLinks/externalLink4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3-04|71"/>
      <sheetName val="03-04|72"/>
      <sheetName val="03-04|74"/>
      <sheetName val="03-04|75"/>
      <sheetName val="03-04|76"/>
      <sheetName val="03-04|77"/>
      <sheetName val="03-04|79"/>
      <sheetName val="03-04|83"/>
      <sheetName val="03-04|Master"/>
      <sheetName val="04REL"/>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4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1.1 "/>
      <sheetName val="A 2.1 PY"/>
      <sheetName val="A 2.1 CY"/>
      <sheetName val="A 2.1 EY"/>
      <sheetName val="A 2.2"/>
      <sheetName val="A 2.3"/>
      <sheetName val="Power Pur 3.1 (PY)"/>
      <sheetName val="Power Pur 3.1 (CY)"/>
      <sheetName val="Power Pur 3.1 (EY)"/>
      <sheetName val="A 3.2"/>
      <sheetName val="A 3.3 PY"/>
      <sheetName val="A 3.3 CY"/>
      <sheetName val="A 3.3 EY"/>
      <sheetName val="A 3.4"/>
      <sheetName val="A 3.5"/>
      <sheetName val="A 3.6 (PY)"/>
      <sheetName val="A 3.6 (CY)"/>
      <sheetName val="A 3.6 (EY)"/>
      <sheetName val="A 3.7"/>
      <sheetName val="A 3.8"/>
      <sheetName val="A 3.9"/>
      <sheetName val="A 3.10 "/>
      <sheetName val="A-5.1(PY)"/>
      <sheetName val="A-5.1(CY) "/>
      <sheetName val="A-5.1(EY)"/>
      <sheetName val="A-5.2(PY)"/>
      <sheetName val="A-5.2(CY)"/>
      <sheetName val="A-5.2(EY)"/>
      <sheetName val="A -5.3"/>
      <sheetName val="form 6.1 (PY) Gen"/>
      <sheetName val="form 6.1(PY)T&amp;D "/>
      <sheetName val="form 6.1 (CY) Gen"/>
      <sheetName val="form 6.1(CY) T&amp;D"/>
      <sheetName val="form 6.1 (EY) Gen "/>
      <sheetName val="form 6.1(EY) T&amp;D"/>
      <sheetName val="A 7.1"/>
      <sheetName val="A 7.2"/>
      <sheetName val="A 7.3"/>
      <sheetName val="A 7.4"/>
      <sheetName val="A 8.1"/>
      <sheetName val="A 8.2"/>
      <sheetName val="A 8.3"/>
      <sheetName val="A 8.4"/>
      <sheetName val="A 8.5"/>
      <sheetName val="A 8.6"/>
      <sheetName val="A 8.7"/>
      <sheetName val="A 8.8"/>
      <sheetName val="A 8.9"/>
      <sheetName val="A 8.10"/>
      <sheetName val="8.11 PY"/>
      <sheetName val="8.11 CY"/>
      <sheetName val="8.11 EY"/>
      <sheetName val="A-10.1"/>
      <sheetName val="A 10.2 (A)"/>
      <sheetName val="A 10.2 B"/>
      <sheetName val="A 10.2 C"/>
      <sheetName val="A 10.2 D"/>
      <sheetName val="A 10.3"/>
      <sheetName val="A 10.4"/>
      <sheetName val="Rev Calculation"/>
      <sheetName val="A 9.1"/>
      <sheetName val="dpc cost"/>
      <sheetName val="SUMMERY"/>
      <sheetName val="A 3_7"/>
      <sheetName val="form_x0000__x0000__x0000__x0000__x0000__x0000__x0000__x0000__x0000__x0000__x0000__x0000__x0000_"/>
      <sheetName val=""/>
      <sheetName val="form"/>
      <sheetName val="A-1_1_"/>
      <sheetName val="A_2_1_PY"/>
      <sheetName val="A_2_1_CY"/>
      <sheetName val="A_2_1_EY"/>
      <sheetName val="A_2_2"/>
      <sheetName val="A_2_3"/>
      <sheetName val="Power_Pur_3_1_(PY)"/>
      <sheetName val="Power_Pur_3_1_(CY)"/>
      <sheetName val="Power_Pur_3_1_(EY)"/>
      <sheetName val="A_3_2"/>
      <sheetName val="A_3_3_PY"/>
      <sheetName val="A_3_3_CY"/>
      <sheetName val="A_3_3_EY"/>
      <sheetName val="A_3_4"/>
      <sheetName val="A_3_5"/>
      <sheetName val="A_3_6_(PY)"/>
      <sheetName val="A_3_6_(CY)"/>
      <sheetName val="A_3_6_(EY)"/>
      <sheetName val="A_3_7"/>
      <sheetName val="A_3_8"/>
      <sheetName val="A_3_9"/>
      <sheetName val="A_3_10_"/>
      <sheetName val="A-5_1(PY)"/>
      <sheetName val="A-5_1(CY)_"/>
      <sheetName val="A-5_1(EY)"/>
      <sheetName val="A-5_2(PY)"/>
      <sheetName val="A-5_2(CY)"/>
      <sheetName val="A-5_2(EY)"/>
      <sheetName val="A_-5_3"/>
      <sheetName val="form_6_1_(PY)_Gen"/>
      <sheetName val="form_6_1(PY)T&amp;D_"/>
      <sheetName val="form_6_1_(CY)_Gen"/>
      <sheetName val="form_6_1(CY)_T&amp;D"/>
      <sheetName val="form_6_1_(EY)_Gen_"/>
      <sheetName val="form_6_1(EY)_T&amp;D"/>
      <sheetName val="A_7_1"/>
      <sheetName val="A_7_2"/>
      <sheetName val="A_7_3"/>
      <sheetName val="A_7_4"/>
      <sheetName val="A_8_1"/>
      <sheetName val="A_8_2"/>
      <sheetName val="A_8_3"/>
      <sheetName val="A_8_4"/>
      <sheetName val="A_8_5"/>
      <sheetName val="A_8_6"/>
      <sheetName val="A_8_7"/>
      <sheetName val="A_8_8"/>
      <sheetName val="A_8_9"/>
      <sheetName val="A_8_10"/>
      <sheetName val="8_11_PY"/>
      <sheetName val="8_11_CY"/>
      <sheetName val="8_11_EY"/>
      <sheetName val="A-10_1"/>
      <sheetName val="A_10_2_(A)"/>
      <sheetName val="A_10_2_B"/>
      <sheetName val="A_10_2_C"/>
      <sheetName val="A_10_2_D"/>
      <sheetName val="A_10_3"/>
      <sheetName val="A_10_4"/>
      <sheetName val="Rev_Calculation"/>
      <sheetName val="A_9_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row r="35">
          <cell r="G35">
            <v>64254.226096970044</v>
          </cell>
          <cell r="H35">
            <v>59093.238057586968</v>
          </cell>
          <cell r="I35">
            <v>63490.540060935658</v>
          </cell>
        </row>
        <row r="44">
          <cell r="G44">
            <v>24259.407938726315</v>
          </cell>
          <cell r="H44">
            <v>16526.511773419461</v>
          </cell>
          <cell r="I44">
            <v>17654.636270525258</v>
          </cell>
        </row>
      </sheetData>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Set>
  </externalBook>
</externalLink>
</file>

<file path=xl/externalLinks/externalLink4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UGVCL_Slabwise Data"/>
      <sheetName val="UGVCL_Sales- Final"/>
      <sheetName val="Actual PP FY15"/>
      <sheetName val="Sale of Surplus Power"/>
      <sheetName val="Sheet1"/>
      <sheetName val="PP Workings"/>
      <sheetName val="Merit order FY17"/>
      <sheetName val="GAP"/>
      <sheetName val="UGVCL_Historical Data"/>
      <sheetName val="UGVCL_Slabwise FY 17 - Existing"/>
      <sheetName val="UGVCL_Revenue FY 17 - Existing"/>
      <sheetName val="UGVCL_Slabwise FY 17 - Proposed"/>
      <sheetName val="UGVCL_Revenue FY 17-Proposed"/>
      <sheetName val="DGVCL_Slabwise Data"/>
      <sheetName val="DGVCL_Sales- Final"/>
      <sheetName val="DGVCL_Historical Data"/>
      <sheetName val="DGVCL_Slabwise FY 17 - Existing"/>
      <sheetName val="DGVCL_Revenue FY 17 - Existing"/>
      <sheetName val="DGVCL_Slabwise FY 17 - Proposed"/>
      <sheetName val="DGVCL_Revenue FY 17 - Proposed"/>
      <sheetName val="MGVCL_Slabwise Data"/>
      <sheetName val="MGVCL_Historical Data"/>
      <sheetName val="MGVCL_Sales- Final"/>
      <sheetName val="MGVCL_Slabwise FY 17 - Existing"/>
      <sheetName val="MGVCL_Revenue FY 17 - Existing"/>
      <sheetName val="MGVCL_Slabwise FY 17 - Proposed"/>
      <sheetName val="MGVCL_Revenue FY 17 - Proposed"/>
      <sheetName val="PGVCL_Slabwise Data"/>
      <sheetName val="PGVCL_Sales- Final"/>
      <sheetName val="PGVCL_Historical Data"/>
      <sheetName val="PGVCL_Slabwise FY 17 - Existing"/>
      <sheetName val="PGVCL_Revenue FY 17 - Existing"/>
      <sheetName val="PGVCL_Slabwise FY 17 - Proposed"/>
      <sheetName val="PGVCL_Revenue FY 17 - Proposed"/>
    </sheetNames>
    <sheetDataSet>
      <sheetData sheetId="0"/>
      <sheetData sheetId="1"/>
      <sheetData sheetId="2"/>
      <sheetData sheetId="3"/>
      <sheetData sheetId="4"/>
      <sheetData sheetId="5"/>
      <sheetData sheetId="6"/>
      <sheetData sheetId="7"/>
      <sheetData sheetId="8">
        <row r="4">
          <cell r="AL4" t="str">
            <v>5 YEAR CAGR</v>
          </cell>
        </row>
        <row r="5">
          <cell r="AL5" t="str">
            <v>4 YEAR CAGR</v>
          </cell>
        </row>
        <row r="6">
          <cell r="AL6" t="str">
            <v>3 YEAR CAGR</v>
          </cell>
        </row>
      </sheetData>
      <sheetData sheetId="9"/>
      <sheetData sheetId="10"/>
      <sheetData sheetId="11"/>
      <sheetData sheetId="12"/>
      <sheetData sheetId="13"/>
      <sheetData sheetId="14"/>
      <sheetData sheetId="15">
        <row r="17">
          <cell r="C17">
            <v>7065</v>
          </cell>
        </row>
      </sheetData>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row r="8">
          <cell r="W8">
            <v>3.920227842461435</v>
          </cell>
        </row>
      </sheetData>
      <sheetData sheetId="31"/>
      <sheetData sheetId="32"/>
      <sheetData sheetId="33"/>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dex"/>
      <sheetName val="Schedule-MU"/>
      <sheetName val="Schedule-1"/>
      <sheetName val="Schedule-2"/>
      <sheetName val="Schedule-3(i)"/>
      <sheetName val="Schedule-3(ii)"/>
      <sheetName val="Schedule-4(i)"/>
      <sheetName val="Schedule-4(ii)"/>
      <sheetName val="Schedule-5(i)"/>
      <sheetName val="Schedule-5(ii)"/>
      <sheetName val="Schedule-6"/>
      <sheetName val="SG-1"/>
      <sheetName val="-2"/>
      <sheetName val="-3"/>
      <sheetName val="-4"/>
      <sheetName val="-5"/>
      <sheetName val="-6"/>
      <sheetName val="-7"/>
      <sheetName val="-8"/>
      <sheetName val="-9"/>
      <sheetName val="-10"/>
      <sheetName val="-11"/>
      <sheetName val="-12"/>
      <sheetName val="-13"/>
      <sheetName val="-14"/>
      <sheetName val="-15"/>
      <sheetName val="-16"/>
      <sheetName val="-17"/>
      <sheetName val="-18"/>
      <sheetName val="-19"/>
      <sheetName val="NCS-3"/>
      <sheetName val="NCS-4I"/>
      <sheetName val="Number of Consumer"/>
      <sheetName val="Energy Sold"/>
      <sheetName val="Cont Load"/>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Set>
  </externalBook>
</externalLink>
</file>

<file path=xl/externalLinks/externalLink5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 "/>
      <sheetName val="  "/>
      <sheetName val="L"/>
      <sheetName val="Inputs"/>
      <sheetName val="Timing"/>
      <sheetName val="Copy"/>
      <sheetName val="CapEx &amp; Ops"/>
      <sheetName val="Debt"/>
      <sheetName val="Tax &amp; Dep"/>
      <sheetName val="FS"/>
      <sheetName val="Equity &amp; Returns"/>
      <sheetName val="Summary"/>
    </sheetNames>
    <sheetDataSet>
      <sheetData sheetId="0" refreshError="1"/>
      <sheetData sheetId="1" refreshError="1"/>
      <sheetData sheetId="2" refreshError="1"/>
      <sheetData sheetId="3" refreshError="1">
        <row r="140">
          <cell r="E140" t="str">
            <v>Oil Co</v>
          </cell>
        </row>
        <row r="141">
          <cell r="E141" t="str">
            <v>KPMG Jan 2008</v>
          </cell>
        </row>
        <row r="142">
          <cell r="E142" t="str">
            <v>On Shore Project X</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5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Users Authorisations"/>
    </sheetNames>
    <sheetDataSet>
      <sheetData sheetId="0" refreshError="1"/>
    </sheetDataSet>
  </externalBook>
</externalLink>
</file>

<file path=xl/externalLinks/externalLink5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resreqsum"/>
      <sheetName val="cover "/>
      <sheetName val="critical"/>
      <sheetName val="over all s curve"/>
      <sheetName val="ROW STATUS"/>
      <sheetName val="LINKWISE STATUS "/>
      <sheetName val="crossing detailed "/>
      <sheetName val="DETAIL SHEET"/>
      <sheetName val="Progress"/>
      <sheetName val="Const activity list"/>
      <sheetName val="NLD7000-Backup"/>
      <sheetName val="Cons P&amp;L"/>
      <sheetName val="Tables"/>
      <sheetName val="Report Data"/>
      <sheetName val="Form12"/>
    </sheetNames>
    <sheetDataSet>
      <sheetData sheetId="0"/>
      <sheetData sheetId="1"/>
      <sheetData sheetId="2"/>
      <sheetData sheetId="3"/>
      <sheetData sheetId="4"/>
      <sheetData sheetId="5"/>
      <sheetData sheetId="6"/>
      <sheetData sheetId="7"/>
      <sheetData sheetId="8"/>
      <sheetData sheetId="9"/>
      <sheetData sheetId="10"/>
      <sheetData sheetId="11" refreshError="1"/>
      <sheetData sheetId="12" refreshError="1"/>
      <sheetData sheetId="13" refreshError="1"/>
      <sheetData sheetId="14" refreshError="1"/>
    </sheetDataSet>
  </externalBook>
</externalLink>
</file>

<file path=xl/externalLinks/externalLink5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ents"/>
      <sheetName val="5.0.0"/>
      <sheetName val="5.1.0"/>
      <sheetName val="5.2.1"/>
      <sheetName val="5.2.2"/>
      <sheetName val="5.2.3"/>
      <sheetName val="5.2.4"/>
      <sheetName val="5.3.0"/>
      <sheetName val="5.4.0"/>
      <sheetName val="5.5.0"/>
      <sheetName val="Variables"/>
      <sheetName val="5_0_01"/>
      <sheetName val="5_1_01"/>
      <sheetName val="5_2_11"/>
      <sheetName val="5_2_21"/>
      <sheetName val="5_2_31"/>
      <sheetName val="5_2_41"/>
      <sheetName val="5_3_01"/>
      <sheetName val="5_4_01"/>
      <sheetName val="5_5_01"/>
      <sheetName val="5_0_0"/>
      <sheetName val="5_1_0"/>
      <sheetName val="5_2_1"/>
      <sheetName val="5_2_2"/>
      <sheetName val="5_2_3"/>
      <sheetName val="5_2_4"/>
      <sheetName val="5_3_0"/>
      <sheetName val="5_4_0"/>
      <sheetName val="5_5_0"/>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row r="3">
          <cell r="B3" t="str">
            <v>JUNE</v>
          </cell>
        </row>
      </sheetData>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Set>
  </externalBook>
</externalLink>
</file>

<file path=xl/externalLinks/externalLink5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dia"/>
      <sheetName val="Variables_x"/>
    </sheetNames>
    <sheetDataSet>
      <sheetData sheetId="0" refreshError="1"/>
      <sheetData sheetId="1" refreshError="1">
        <row r="5">
          <cell r="B5">
            <v>3</v>
          </cell>
        </row>
        <row r="6">
          <cell r="B6">
            <v>9</v>
          </cell>
        </row>
        <row r="14">
          <cell r="F14" t="str">
            <v>31.03.07</v>
          </cell>
        </row>
        <row r="17">
          <cell r="F17" t="str">
            <v>31.03.10</v>
          </cell>
        </row>
      </sheetData>
    </sheetDataSet>
  </externalBook>
</externalLink>
</file>

<file path=xl/externalLinks/externalLink5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ily input"/>
      <sheetName val="Daily report"/>
      <sheetName val="OCM2"/>
      <sheetName val="OCM4"/>
      <sheetName val="OCM1"/>
      <sheetName val="OCM3"/>
      <sheetName val="OCM5"/>
      <sheetName val="OCM7"/>
      <sheetName val="INDEX"/>
      <sheetName val="OCM6"/>
      <sheetName val="highlight"/>
      <sheetName val="water"/>
      <sheetName val="AWARD"/>
      <sheetName val="CE"/>
      <sheetName val="hrawd"/>
      <sheetName val="Assumptions"/>
      <sheetName val="A 3.7"/>
      <sheetName val="water_bal"/>
      <sheetName val="Daily_input"/>
      <sheetName val="Daily_report"/>
      <sheetName val="A_3_7"/>
      <sheetName val="Clause 9"/>
    </sheetNames>
    <sheetDataSet>
      <sheetData sheetId="0" refreshError="1"/>
      <sheetData sheetId="1" refreshError="1"/>
      <sheetData sheetId="2"/>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 sheetId="16" refreshError="1"/>
      <sheetData sheetId="17" refreshError="1"/>
      <sheetData sheetId="18"/>
      <sheetData sheetId="19"/>
      <sheetData sheetId="20"/>
      <sheetData sheetId="21" refreshError="1"/>
    </sheetDataSet>
  </externalBook>
</externalLink>
</file>

<file path=xl/externalLinks/externalLink5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ady Reckoner"/>
      <sheetName val="RAO Wise TB1"/>
      <sheetName val="Total Assets as per JBR cd"/>
      <sheetName val="% allocation Transco"/>
      <sheetName val="% allocation WZ"/>
      <sheetName val="WZ (R)"/>
      <sheetName val="Dewas"/>
      <sheetName val="Indore"/>
      <sheetName val="Khandwa"/>
      <sheetName val="Mandsaur"/>
      <sheetName val="Ratlam"/>
      <sheetName val="Ujjain"/>
      <sheetName val="Dhar"/>
      <sheetName val="Khargone"/>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4">
          <cell r="A4" t="str">
            <v>DETAILS OF FIXED ASSETS &amp; ACCUMULATED DEPRECIATION THEREON</v>
          </cell>
          <cell r="E4" t="str">
            <v/>
          </cell>
        </row>
        <row r="5">
          <cell r="A5" t="str">
            <v>IN RESPECT OF R.A.O ---&gt; DHAR  (063)</v>
          </cell>
          <cell r="C5" t="str">
            <v/>
          </cell>
          <cell r="D5" t="str">
            <v/>
          </cell>
        </row>
        <row r="6">
          <cell r="A6" t="str">
            <v>=</v>
          </cell>
          <cell r="B6" t="str">
            <v>=</v>
          </cell>
          <cell r="C6" t="str">
            <v>=</v>
          </cell>
          <cell r="D6" t="str">
            <v>=</v>
          </cell>
          <cell r="E6" t="str">
            <v>=</v>
          </cell>
          <cell r="F6" t="str">
            <v>=</v>
          </cell>
          <cell r="I6" t="str">
            <v>=</v>
          </cell>
          <cell r="J6" t="str">
            <v>=</v>
          </cell>
          <cell r="K6" t="str">
            <v>=</v>
          </cell>
          <cell r="L6" t="str">
            <v>=</v>
          </cell>
          <cell r="M6" t="str">
            <v>=</v>
          </cell>
          <cell r="N6" t="str">
            <v>=</v>
          </cell>
          <cell r="O6" t="str">
            <v>=</v>
          </cell>
          <cell r="P6" t="str">
            <v>=</v>
          </cell>
          <cell r="Q6" t="str">
            <v>=</v>
          </cell>
          <cell r="R6" t="str">
            <v>=</v>
          </cell>
          <cell r="S6" t="str">
            <v>=</v>
          </cell>
          <cell r="T6" t="str">
            <v>=</v>
          </cell>
          <cell r="U6" t="str">
            <v>=</v>
          </cell>
          <cell r="V6" t="str">
            <v>=</v>
          </cell>
          <cell r="W6" t="str">
            <v>=</v>
          </cell>
          <cell r="X6" t="str">
            <v>=</v>
          </cell>
          <cell r="Y6" t="str">
            <v>=</v>
          </cell>
          <cell r="Z6" t="str">
            <v>=</v>
          </cell>
          <cell r="AA6" t="str">
            <v>=</v>
          </cell>
          <cell r="AB6" t="str">
            <v>=</v>
          </cell>
          <cell r="AC6" t="str">
            <v>=</v>
          </cell>
          <cell r="AD6" t="str">
            <v>=</v>
          </cell>
          <cell r="AE6" t="str">
            <v>=</v>
          </cell>
          <cell r="AF6" t="str">
            <v>=</v>
          </cell>
          <cell r="AG6" t="str">
            <v>=</v>
          </cell>
          <cell r="AH6" t="str">
            <v>=</v>
          </cell>
          <cell r="AI6" t="str">
            <v>=</v>
          </cell>
          <cell r="AJ6" t="str">
            <v>=</v>
          </cell>
          <cell r="AK6" t="str">
            <v>=</v>
          </cell>
          <cell r="AL6" t="str">
            <v>=</v>
          </cell>
          <cell r="AM6" t="str">
            <v>=</v>
          </cell>
          <cell r="AN6" t="str">
            <v>=</v>
          </cell>
          <cell r="AO6" t="str">
            <v>=</v>
          </cell>
          <cell r="AP6" t="str">
            <v>=</v>
          </cell>
          <cell r="AW6" t="str">
            <v>=</v>
          </cell>
          <cell r="AX6" t="str">
            <v>=</v>
          </cell>
          <cell r="AY6" t="str">
            <v>=</v>
          </cell>
          <cell r="AZ6" t="str">
            <v>=</v>
          </cell>
        </row>
        <row r="7">
          <cell r="A7" t="str">
            <v>A/c CODE</v>
          </cell>
          <cell r="B7" t="str">
            <v>DETAILS OF ASSETS</v>
          </cell>
          <cell r="C7" t="str">
            <v>LIFE</v>
          </cell>
          <cell r="D7" t="str">
            <v>RATE OF</v>
          </cell>
          <cell r="E7" t="str">
            <v>100% VALUE OF ASSETS</v>
          </cell>
          <cell r="F7" t="str">
            <v>ACCUMULATED</v>
          </cell>
          <cell r="G7" t="str">
            <v>100% VALUE OF ASSETS</v>
          </cell>
          <cell r="H7" t="str">
            <v>ACCUMULATED</v>
          </cell>
          <cell r="I7" t="str">
            <v>100% VALUE OF ASSETS</v>
          </cell>
          <cell r="J7" t="str">
            <v>ACCUMULATED</v>
          </cell>
          <cell r="K7" t="str">
            <v>100% VALUE OF ASSETS</v>
          </cell>
          <cell r="L7" t="str">
            <v>ACCUMULATED</v>
          </cell>
          <cell r="M7" t="str">
            <v>100% VALUE OF ASSETS</v>
          </cell>
          <cell r="N7" t="str">
            <v>ACCUMULATED</v>
          </cell>
          <cell r="O7" t="str">
            <v>100% VALUE OF ASSETS</v>
          </cell>
          <cell r="P7" t="str">
            <v>ACCUMULATED</v>
          </cell>
          <cell r="Q7" t="str">
            <v>100% VALUE OF ASSETS</v>
          </cell>
          <cell r="R7" t="str">
            <v>ACCUMULATED</v>
          </cell>
          <cell r="S7" t="str">
            <v>100% VALUE OF ASSETS</v>
          </cell>
          <cell r="T7" t="str">
            <v>ACCUMULATED</v>
          </cell>
          <cell r="U7" t="str">
            <v>100% VALUE OF ASSETS</v>
          </cell>
          <cell r="V7" t="str">
            <v>ACCUMULATED</v>
          </cell>
          <cell r="W7" t="str">
            <v>100% VALUE OF ASSETS</v>
          </cell>
          <cell r="X7" t="str">
            <v>ACCUMULATED</v>
          </cell>
          <cell r="Y7" t="str">
            <v>100% VALUE OF ASSETS</v>
          </cell>
          <cell r="Z7" t="str">
            <v>ACCUMULATED</v>
          </cell>
          <cell r="AA7" t="str">
            <v>100% VALUE OF ASSETS</v>
          </cell>
          <cell r="AB7" t="str">
            <v>ACCUMULATED</v>
          </cell>
          <cell r="AC7" t="str">
            <v>100% VALUE OF ASSETS</v>
          </cell>
          <cell r="AD7" t="str">
            <v>ACCUMULATED</v>
          </cell>
          <cell r="AE7" t="str">
            <v>100% VALUE OF ASSETS</v>
          </cell>
          <cell r="AF7" t="str">
            <v>ACCUMULATED</v>
          </cell>
          <cell r="AG7" t="str">
            <v>100% VALUE OF ASSETS</v>
          </cell>
          <cell r="AH7" t="str">
            <v>ACCUMULATED</v>
          </cell>
          <cell r="AI7" t="str">
            <v>100% VALUE OF ASSETS</v>
          </cell>
          <cell r="AJ7" t="str">
            <v>ACCUMULATED</v>
          </cell>
          <cell r="AK7" t="str">
            <v>100% VALUE OF ASSETS</v>
          </cell>
          <cell r="AL7" t="str">
            <v>ACCUMULATED</v>
          </cell>
          <cell r="AM7" t="str">
            <v>100% VALUE OF ASSETS</v>
          </cell>
          <cell r="AN7" t="str">
            <v>ACCUMULATED</v>
          </cell>
          <cell r="AO7" t="str">
            <v>100% VALUE OF ASSETS</v>
          </cell>
          <cell r="AP7" t="str">
            <v>ACCUMULATED</v>
          </cell>
          <cell r="AQ7" t="str">
            <v>100% VALUE OF ASSETS</v>
          </cell>
          <cell r="AR7" t="str">
            <v>ACCUMULATED</v>
          </cell>
          <cell r="AS7" t="str">
            <v>100% VALUE OF ASSETS</v>
          </cell>
          <cell r="AT7" t="str">
            <v>ACCUMULATED</v>
          </cell>
          <cell r="AU7" t="str">
            <v>100% VALUE OF ASSETS</v>
          </cell>
          <cell r="AV7" t="str">
            <v>ACCUMULATED</v>
          </cell>
          <cell r="AW7" t="str">
            <v>TOTAL VALUE OF</v>
          </cell>
          <cell r="AX7" t="str">
            <v>TOTAL ACCUMULATED</v>
          </cell>
          <cell r="AY7" t="str">
            <v>TOTAL ACCUMULATED</v>
          </cell>
          <cell r="AZ7" t="str">
            <v>DEPN.TO BE</v>
          </cell>
        </row>
        <row r="8">
          <cell r="C8" t="str">
            <v>IN</v>
          </cell>
          <cell r="D8" t="str">
            <v>DEPRN.</v>
          </cell>
          <cell r="E8" t="str">
            <v>COMMISSIONED IN</v>
          </cell>
          <cell r="F8" t="str">
            <v>DEPRECIATION</v>
          </cell>
          <cell r="G8" t="str">
            <v>COMMISSIONED IN</v>
          </cell>
          <cell r="H8" t="str">
            <v>DEPRECIATION</v>
          </cell>
          <cell r="I8" t="str">
            <v>COMMISSIONED IN</v>
          </cell>
          <cell r="J8" t="str">
            <v>DEPRECIATION</v>
          </cell>
          <cell r="K8" t="str">
            <v>COMMISSIONED IN</v>
          </cell>
          <cell r="L8" t="str">
            <v>DEPRECIATION</v>
          </cell>
          <cell r="M8" t="str">
            <v>COMMISSIONED IN</v>
          </cell>
          <cell r="N8" t="str">
            <v>DEPRECIATION</v>
          </cell>
          <cell r="O8" t="str">
            <v>COMMISSIONED IN</v>
          </cell>
          <cell r="P8" t="str">
            <v>DEPRECIATION</v>
          </cell>
          <cell r="Q8" t="str">
            <v>COMMISSIONED IN</v>
          </cell>
          <cell r="R8" t="str">
            <v>DEPRECIATION</v>
          </cell>
          <cell r="S8" t="str">
            <v>COMMISSIONED IN</v>
          </cell>
          <cell r="T8" t="str">
            <v>DEPRECIATION</v>
          </cell>
          <cell r="U8" t="str">
            <v>COMMISSIONED IN</v>
          </cell>
          <cell r="V8" t="str">
            <v>DEPRECIATION</v>
          </cell>
          <cell r="W8" t="str">
            <v>COMMISSIONED IN</v>
          </cell>
          <cell r="X8" t="str">
            <v>DEPRECIATION</v>
          </cell>
          <cell r="Y8" t="str">
            <v>COMMISSIONED IN</v>
          </cell>
          <cell r="Z8" t="str">
            <v>DEPRECIATION</v>
          </cell>
          <cell r="AA8" t="str">
            <v>COMMISSIONED IN</v>
          </cell>
          <cell r="AB8" t="str">
            <v>DEPRECIATION</v>
          </cell>
          <cell r="AC8" t="str">
            <v>COMMISSIONED IN</v>
          </cell>
          <cell r="AD8" t="str">
            <v>DEPRECIATION</v>
          </cell>
          <cell r="AE8" t="str">
            <v>COMMISSIONED IN</v>
          </cell>
          <cell r="AF8" t="str">
            <v>DEPRECIATION</v>
          </cell>
          <cell r="AG8" t="str">
            <v>COMMISSIONED IN</v>
          </cell>
          <cell r="AH8" t="str">
            <v>DEPRECIATION</v>
          </cell>
          <cell r="AI8" t="str">
            <v>COMMISSIONED IN</v>
          </cell>
          <cell r="AJ8" t="str">
            <v>DEPRECIATION</v>
          </cell>
          <cell r="AK8" t="str">
            <v>COMMISSIONED IN</v>
          </cell>
          <cell r="AL8" t="str">
            <v>DEPRECIATION</v>
          </cell>
          <cell r="AM8" t="str">
            <v>COMMISSIONED IN</v>
          </cell>
          <cell r="AN8" t="str">
            <v>DEPRECIATION</v>
          </cell>
          <cell r="AO8" t="str">
            <v>COMMISSIONED IN</v>
          </cell>
          <cell r="AP8" t="str">
            <v>DEPRECIATION</v>
          </cell>
          <cell r="AQ8" t="str">
            <v>COMMISSIONED IN</v>
          </cell>
          <cell r="AR8" t="str">
            <v>DEPRECIATION</v>
          </cell>
          <cell r="AS8" t="str">
            <v>COMMISSIONED IN</v>
          </cell>
          <cell r="AT8" t="str">
            <v>DEPRECIATION</v>
          </cell>
          <cell r="AU8" t="str">
            <v>COMMISSIONED IN</v>
          </cell>
          <cell r="AV8" t="str">
            <v>DEPRECIATION</v>
          </cell>
          <cell r="AW8" t="str">
            <v>ASSETS</v>
          </cell>
          <cell r="AX8" t="str">
            <v>DEPRECIATION</v>
          </cell>
          <cell r="AY8" t="str">
            <v>DEPRECIATION</v>
          </cell>
          <cell r="AZ8" t="str">
            <v xml:space="preserve">PROVIDED IN A/C </v>
          </cell>
        </row>
        <row r="9">
          <cell r="C9" t="str">
            <v>YEARS</v>
          </cell>
          <cell r="D9" t="str">
            <v>(%)</v>
          </cell>
          <cell r="E9" t="str">
            <v>195152 TO 8586</v>
          </cell>
          <cell r="F9" t="str">
            <v>RUPEES(31.3.2006)</v>
          </cell>
          <cell r="G9" t="str">
            <v>1984-85</v>
          </cell>
          <cell r="H9" t="str">
            <v>RUPEES(31.3.2006)</v>
          </cell>
          <cell r="I9" t="str">
            <v>1985-86</v>
          </cell>
          <cell r="J9" t="str">
            <v>RUPEES(31.3.2006)</v>
          </cell>
          <cell r="K9" t="str">
            <v>1986-87</v>
          </cell>
          <cell r="L9" t="str">
            <v>RUPEES(31.3.2006)</v>
          </cell>
          <cell r="M9" t="str">
            <v>1987-88</v>
          </cell>
          <cell r="N9" t="str">
            <v>RUPEES(31.3.2006)</v>
          </cell>
          <cell r="O9" t="str">
            <v>1988-89</v>
          </cell>
          <cell r="P9" t="str">
            <v>RUPEES(31.3.2006)</v>
          </cell>
          <cell r="Q9" t="str">
            <v>1989-90</v>
          </cell>
          <cell r="R9" t="str">
            <v>RUPEES(31.3.2006)</v>
          </cell>
          <cell r="S9" t="str">
            <v>1990-91</v>
          </cell>
          <cell r="T9" t="str">
            <v>RUPEES(31.3.2006)</v>
          </cell>
          <cell r="U9" t="str">
            <v>1991-92</v>
          </cell>
          <cell r="V9" t="str">
            <v>RUPEES(31.3.2006)</v>
          </cell>
          <cell r="W9" t="str">
            <v>1992-93</v>
          </cell>
          <cell r="X9" t="str">
            <v>RUPEES(31.3.2006)</v>
          </cell>
          <cell r="Y9" t="str">
            <v>1993-94</v>
          </cell>
          <cell r="Z9" t="str">
            <v>RUPEES(31.3.2006)</v>
          </cell>
          <cell r="AA9" t="str">
            <v>1994-95</v>
          </cell>
          <cell r="AB9" t="str">
            <v>RUPEES(31.3.2006)</v>
          </cell>
          <cell r="AC9" t="str">
            <v>1995-96</v>
          </cell>
          <cell r="AD9" t="str">
            <v>RUPEES(31.3.2006)</v>
          </cell>
          <cell r="AE9" t="str">
            <v>1996-97</v>
          </cell>
          <cell r="AF9" t="str">
            <v>RUPEES(31.3.2006)</v>
          </cell>
          <cell r="AG9" t="str">
            <v>1997-98</v>
          </cell>
          <cell r="AH9" t="str">
            <v>RUPEES(31.3.2006)</v>
          </cell>
          <cell r="AI9" t="str">
            <v>1998-99</v>
          </cell>
          <cell r="AJ9" t="str">
            <v>RUPEES(31.3.2006)</v>
          </cell>
          <cell r="AK9" t="str">
            <v>1999-2000</v>
          </cell>
          <cell r="AL9" t="str">
            <v>RUPEES(31.3.2006)</v>
          </cell>
          <cell r="AM9" t="str">
            <v>2000-01</v>
          </cell>
          <cell r="AN9" t="str">
            <v>RUPEES(31.3.2006)</v>
          </cell>
          <cell r="AO9" t="str">
            <v>2001-02</v>
          </cell>
          <cell r="AP9" t="str">
            <v>RUPEES(31.3.2006)</v>
          </cell>
          <cell r="AQ9" t="str">
            <v>2002-03</v>
          </cell>
          <cell r="AR9" t="str">
            <v>RUPEES(31.3.2006)</v>
          </cell>
          <cell r="AS9" t="str">
            <v>2003-04</v>
          </cell>
          <cell r="AT9" t="str">
            <v>RUPEES(31.3.2006)</v>
          </cell>
          <cell r="AU9" t="str">
            <v>2004-05</v>
          </cell>
          <cell r="AV9" t="str">
            <v>RUPEES(31.3.2006)</v>
          </cell>
          <cell r="AW9" t="str">
            <v>AS ON 31.05.2005</v>
          </cell>
          <cell r="AX9" t="str">
            <v>RUPEES(31.3.2006)</v>
          </cell>
          <cell r="AY9" t="str">
            <v>RUPEES(31.3.2005)</v>
          </cell>
          <cell r="AZ9" t="str">
            <v>OF 2005-06</v>
          </cell>
        </row>
        <row r="10">
          <cell r="A10" t="str">
            <v>=</v>
          </cell>
          <cell r="B10" t="str">
            <v>=</v>
          </cell>
          <cell r="C10" t="str">
            <v>=</v>
          </cell>
          <cell r="D10" t="str">
            <v>=</v>
          </cell>
          <cell r="E10" t="str">
            <v>=</v>
          </cell>
          <cell r="F10" t="str">
            <v>=</v>
          </cell>
          <cell r="I10" t="str">
            <v>=</v>
          </cell>
          <cell r="J10" t="str">
            <v>=</v>
          </cell>
          <cell r="K10" t="str">
            <v>=</v>
          </cell>
          <cell r="L10" t="str">
            <v>=</v>
          </cell>
          <cell r="M10" t="str">
            <v>=</v>
          </cell>
          <cell r="N10" t="str">
            <v>=</v>
          </cell>
          <cell r="O10" t="str">
            <v>=</v>
          </cell>
          <cell r="P10" t="str">
            <v>=</v>
          </cell>
          <cell r="Q10" t="str">
            <v>=</v>
          </cell>
          <cell r="R10" t="str">
            <v>=</v>
          </cell>
          <cell r="S10" t="str">
            <v>=</v>
          </cell>
          <cell r="T10" t="str">
            <v>=</v>
          </cell>
          <cell r="U10" t="str">
            <v>=</v>
          </cell>
          <cell r="V10" t="str">
            <v>=</v>
          </cell>
          <cell r="W10" t="str">
            <v>=</v>
          </cell>
          <cell r="X10" t="str">
            <v>=</v>
          </cell>
          <cell r="Y10" t="str">
            <v>=</v>
          </cell>
          <cell r="Z10" t="str">
            <v>=</v>
          </cell>
          <cell r="AA10" t="str">
            <v>=</v>
          </cell>
          <cell r="AB10" t="str">
            <v>=</v>
          </cell>
          <cell r="AC10" t="str">
            <v>=</v>
          </cell>
          <cell r="AD10" t="str">
            <v>=</v>
          </cell>
          <cell r="AE10" t="str">
            <v>=</v>
          </cell>
          <cell r="AF10" t="str">
            <v>=</v>
          </cell>
          <cell r="AG10" t="str">
            <v>=</v>
          </cell>
          <cell r="AH10" t="str">
            <v>=</v>
          </cell>
          <cell r="AI10" t="str">
            <v>=</v>
          </cell>
          <cell r="AJ10" t="str">
            <v>=</v>
          </cell>
          <cell r="AK10" t="str">
            <v>=</v>
          </cell>
          <cell r="AL10" t="str">
            <v>=</v>
          </cell>
          <cell r="AM10" t="str">
            <v>=</v>
          </cell>
          <cell r="AN10" t="str">
            <v>=</v>
          </cell>
          <cell r="AO10" t="str">
            <v>=</v>
          </cell>
          <cell r="AP10" t="str">
            <v>=</v>
          </cell>
          <cell r="AQ10" t="str">
            <v>=</v>
          </cell>
          <cell r="AR10" t="str">
            <v>=</v>
          </cell>
          <cell r="AS10" t="str">
            <v>=</v>
          </cell>
          <cell r="AT10" t="str">
            <v>=</v>
          </cell>
          <cell r="AW10" t="str">
            <v>=</v>
          </cell>
          <cell r="AX10" t="str">
            <v>=</v>
          </cell>
          <cell r="AY10" t="str">
            <v>=</v>
          </cell>
          <cell r="AZ10" t="str">
            <v>=</v>
          </cell>
        </row>
        <row r="11">
          <cell r="A11">
            <v>1</v>
          </cell>
          <cell r="B11">
            <v>2</v>
          </cell>
          <cell r="C11">
            <v>3</v>
          </cell>
          <cell r="D11">
            <v>4</v>
          </cell>
          <cell r="E11">
            <v>5</v>
          </cell>
          <cell r="F11">
            <v>6</v>
          </cell>
          <cell r="G11">
            <v>7</v>
          </cell>
          <cell r="H11">
            <v>8</v>
          </cell>
          <cell r="I11">
            <v>9</v>
          </cell>
          <cell r="J11">
            <v>10</v>
          </cell>
          <cell r="K11">
            <v>11</v>
          </cell>
          <cell r="L11">
            <v>12</v>
          </cell>
          <cell r="M11">
            <v>13</v>
          </cell>
          <cell r="N11">
            <v>14</v>
          </cell>
          <cell r="O11">
            <v>15</v>
          </cell>
          <cell r="P11">
            <v>16</v>
          </cell>
          <cell r="Q11">
            <v>17</v>
          </cell>
          <cell r="R11">
            <v>18</v>
          </cell>
          <cell r="S11">
            <v>19</v>
          </cell>
          <cell r="T11">
            <v>20</v>
          </cell>
          <cell r="U11">
            <v>21</v>
          </cell>
          <cell r="V11">
            <v>22</v>
          </cell>
          <cell r="W11">
            <v>23</v>
          </cell>
          <cell r="X11">
            <v>24</v>
          </cell>
          <cell r="Y11">
            <v>25</v>
          </cell>
          <cell r="Z11">
            <v>26</v>
          </cell>
          <cell r="AA11">
            <v>27</v>
          </cell>
          <cell r="AB11">
            <v>28</v>
          </cell>
          <cell r="AC11">
            <v>29</v>
          </cell>
          <cell r="AD11">
            <v>30</v>
          </cell>
          <cell r="AE11">
            <v>31</v>
          </cell>
          <cell r="AF11">
            <v>32</v>
          </cell>
          <cell r="AG11">
            <v>33</v>
          </cell>
          <cell r="AH11">
            <v>34</v>
          </cell>
          <cell r="AI11">
            <v>35</v>
          </cell>
          <cell r="AJ11">
            <v>36</v>
          </cell>
          <cell r="AK11">
            <v>37</v>
          </cell>
          <cell r="AL11">
            <v>38</v>
          </cell>
          <cell r="AM11">
            <v>39</v>
          </cell>
          <cell r="AN11">
            <v>40</v>
          </cell>
          <cell r="AO11">
            <v>41</v>
          </cell>
          <cell r="AP11">
            <v>42</v>
          </cell>
          <cell r="AQ11">
            <v>43</v>
          </cell>
          <cell r="AR11">
            <v>44</v>
          </cell>
          <cell r="AS11">
            <v>45</v>
          </cell>
          <cell r="AT11">
            <v>46</v>
          </cell>
          <cell r="AU11">
            <v>47</v>
          </cell>
          <cell r="AV11">
            <v>48</v>
          </cell>
          <cell r="AW11">
            <v>49</v>
          </cell>
          <cell r="AX11">
            <v>50</v>
          </cell>
          <cell r="AY11">
            <v>51</v>
          </cell>
          <cell r="AZ11" t="str">
            <v>52=51-50</v>
          </cell>
        </row>
        <row r="12">
          <cell r="A12" t="str">
            <v>=</v>
          </cell>
          <cell r="B12" t="str">
            <v>=</v>
          </cell>
          <cell r="C12" t="str">
            <v>=</v>
          </cell>
          <cell r="D12" t="str">
            <v>=</v>
          </cell>
          <cell r="E12" t="str">
            <v>=</v>
          </cell>
          <cell r="F12" t="str">
            <v>=</v>
          </cell>
          <cell r="I12" t="str">
            <v>=</v>
          </cell>
          <cell r="J12" t="str">
            <v>=</v>
          </cell>
          <cell r="K12" t="str">
            <v>=</v>
          </cell>
          <cell r="L12" t="str">
            <v>=</v>
          </cell>
          <cell r="M12" t="str">
            <v>=</v>
          </cell>
          <cell r="N12" t="str">
            <v>=</v>
          </cell>
          <cell r="O12" t="str">
            <v>=</v>
          </cell>
          <cell r="P12" t="str">
            <v>=</v>
          </cell>
          <cell r="Q12" t="str">
            <v>=</v>
          </cell>
          <cell r="R12" t="str">
            <v>=</v>
          </cell>
          <cell r="S12" t="str">
            <v>=</v>
          </cell>
          <cell r="T12" t="str">
            <v>=</v>
          </cell>
          <cell r="U12" t="str">
            <v>=</v>
          </cell>
          <cell r="V12" t="str">
            <v>=</v>
          </cell>
          <cell r="W12" t="str">
            <v>=</v>
          </cell>
          <cell r="X12" t="str">
            <v>=</v>
          </cell>
          <cell r="Y12" t="str">
            <v>=</v>
          </cell>
          <cell r="Z12" t="str">
            <v>=</v>
          </cell>
          <cell r="AA12" t="str">
            <v>=</v>
          </cell>
          <cell r="AB12" t="str">
            <v>=</v>
          </cell>
          <cell r="AC12" t="str">
            <v>=</v>
          </cell>
          <cell r="AD12" t="str">
            <v>=</v>
          </cell>
          <cell r="AE12" t="str">
            <v>=</v>
          </cell>
          <cell r="AF12" t="str">
            <v>=</v>
          </cell>
          <cell r="AG12" t="str">
            <v>=</v>
          </cell>
          <cell r="AH12" t="str">
            <v>=</v>
          </cell>
          <cell r="AI12" t="str">
            <v>=</v>
          </cell>
          <cell r="AJ12" t="str">
            <v>=</v>
          </cell>
          <cell r="AK12" t="str">
            <v>=</v>
          </cell>
          <cell r="AL12" t="str">
            <v>=</v>
          </cell>
          <cell r="AM12" t="str">
            <v>=</v>
          </cell>
          <cell r="AN12" t="str">
            <v>=</v>
          </cell>
          <cell r="AO12" t="str">
            <v>=</v>
          </cell>
          <cell r="AP12" t="str">
            <v>=</v>
          </cell>
          <cell r="AQ12" t="str">
            <v>=</v>
          </cell>
          <cell r="AR12" t="str">
            <v>=</v>
          </cell>
          <cell r="AS12" t="str">
            <v>=</v>
          </cell>
          <cell r="AT12" t="str">
            <v>=</v>
          </cell>
          <cell r="AW12" t="str">
            <v>=</v>
          </cell>
          <cell r="AX12" t="str">
            <v>=</v>
          </cell>
          <cell r="AY12" t="str">
            <v>=</v>
          </cell>
          <cell r="AZ12" t="str">
            <v>=</v>
          </cell>
        </row>
        <row r="13">
          <cell r="A13">
            <v>10.1</v>
          </cell>
          <cell r="B13" t="str">
            <v>LAND &amp; LAND RIGHTS</v>
          </cell>
        </row>
        <row r="14">
          <cell r="A14" t="str">
            <v>-----------------</v>
          </cell>
          <cell r="B14" t="str">
            <v>------------------</v>
          </cell>
        </row>
        <row r="15">
          <cell r="A15">
            <v>10101</v>
          </cell>
          <cell r="B15" t="str">
            <v>LAND OWNED UNDER FULL TITLE</v>
          </cell>
        </row>
        <row r="16">
          <cell r="A16">
            <v>10104</v>
          </cell>
          <cell r="B16" t="str">
            <v xml:space="preserve">COST OF LAND DEVELOPMENT NOT OF </v>
          </cell>
        </row>
        <row r="17">
          <cell r="B17" t="str">
            <v>ENDURING NATURE</v>
          </cell>
        </row>
        <row r="18">
          <cell r="A18">
            <v>10105</v>
          </cell>
          <cell r="B18" t="str">
            <v>COST OF LAND RESETTLEMENT (PROVISIONAL)</v>
          </cell>
        </row>
        <row r="19">
          <cell r="A19">
            <v>10106</v>
          </cell>
          <cell r="B19" t="str">
            <v xml:space="preserve">COST OF TREE PLANTATION FOR TREE CUTDOWN </v>
          </cell>
        </row>
        <row r="20">
          <cell r="A20" t="str">
            <v>-</v>
          </cell>
          <cell r="B20" t="str">
            <v>-</v>
          </cell>
        </row>
        <row r="21">
          <cell r="A21">
            <v>10102</v>
          </cell>
          <cell r="B21" t="str">
            <v>LAND HELD UNDER LEASE</v>
          </cell>
        </row>
        <row r="22">
          <cell r="A22">
            <v>10103</v>
          </cell>
          <cell r="B22" t="str">
            <v>COST OF LAND DEVELOPMENT ON LEASEHOLD LAND</v>
          </cell>
        </row>
        <row r="23">
          <cell r="A23" t="str">
            <v>-</v>
          </cell>
          <cell r="B23" t="str">
            <v>-</v>
          </cell>
        </row>
        <row r="24">
          <cell r="B24" t="str">
            <v>TOTAL OF 10.1</v>
          </cell>
        </row>
        <row r="25">
          <cell r="A25" t="str">
            <v>-</v>
          </cell>
          <cell r="B25" t="str">
            <v>-</v>
          </cell>
        </row>
        <row r="27">
          <cell r="A27">
            <v>10.199999999999999</v>
          </cell>
          <cell r="B27" t="str">
            <v>BUILDINGS CONTAINING GEN.,TRANSMISSION</v>
          </cell>
        </row>
        <row r="28">
          <cell r="B28" t="str">
            <v>&amp; DISTRIBUTION EQUIPMENT</v>
          </cell>
        </row>
        <row r="29">
          <cell r="A29" t="str">
            <v>------------------------------------</v>
          </cell>
          <cell r="B29" t="str">
            <v>-----------------------------------</v>
          </cell>
        </row>
        <row r="30">
          <cell r="A30">
            <v>10201</v>
          </cell>
          <cell r="B30" t="str">
            <v xml:space="preserve">BUILDINGS CONTAINING THERMO ELECTRIC </v>
          </cell>
        </row>
        <row r="31">
          <cell r="B31" t="str">
            <v>GENERATION EQUIPMENT</v>
          </cell>
        </row>
        <row r="32">
          <cell r="A32" t="str">
            <v>-</v>
          </cell>
          <cell r="B32" t="str">
            <v>-</v>
          </cell>
        </row>
        <row r="33">
          <cell r="A33">
            <v>10202</v>
          </cell>
          <cell r="B33" t="str">
            <v xml:space="preserve">BUILDINGS CONTAINING HYDRO GENERATION </v>
          </cell>
        </row>
        <row r="34">
          <cell r="B34" t="str">
            <v>EQUIPMENT</v>
          </cell>
        </row>
        <row r="35">
          <cell r="A35" t="str">
            <v>-</v>
          </cell>
          <cell r="B35" t="str">
            <v>-</v>
          </cell>
        </row>
        <row r="36">
          <cell r="A36">
            <v>10203</v>
          </cell>
          <cell r="B36" t="str">
            <v>BUILDINGS CONTAINING DIESEL ELEC.GEN.PLANT</v>
          </cell>
        </row>
        <row r="37">
          <cell r="A37" t="str">
            <v>-</v>
          </cell>
          <cell r="B37" t="str">
            <v>-</v>
          </cell>
        </row>
        <row r="38">
          <cell r="A38">
            <v>10207</v>
          </cell>
          <cell r="B38" t="str">
            <v xml:space="preserve">BUILDINGS CONTAINING TRANSMISSION </v>
          </cell>
        </row>
        <row r="39">
          <cell r="B39" t="str">
            <v>INSTALLATION</v>
          </cell>
        </row>
        <row r="40">
          <cell r="A40">
            <v>10208</v>
          </cell>
          <cell r="B40" t="str">
            <v xml:space="preserve">BUILDINGS CONTAINING DISTRIBUTION </v>
          </cell>
        </row>
        <row r="41">
          <cell r="B41" t="str">
            <v>INSTALLATION</v>
          </cell>
        </row>
        <row r="42">
          <cell r="A42">
            <v>10211</v>
          </cell>
          <cell r="B42" t="str">
            <v>OFFICE BUILDINGS</v>
          </cell>
        </row>
        <row r="43">
          <cell r="A43">
            <v>10222</v>
          </cell>
          <cell r="B43" t="str">
            <v>RESIDENTIAL COLONY FOR STAFF</v>
          </cell>
        </row>
        <row r="44">
          <cell r="A44">
            <v>10233</v>
          </cell>
          <cell r="B44" t="str">
            <v>OTHER BUILDINGS</v>
          </cell>
        </row>
        <row r="45">
          <cell r="A45">
            <v>10234</v>
          </cell>
          <cell r="B45" t="str">
            <v>P.C.C. BUILDINGS</v>
          </cell>
        </row>
        <row r="46">
          <cell r="A46">
            <v>10235</v>
          </cell>
          <cell r="B46" t="str">
            <v>M.T.R.U. BUILDINGS</v>
          </cell>
        </row>
        <row r="47">
          <cell r="A47">
            <v>10236</v>
          </cell>
          <cell r="B47" t="str">
            <v>M.R.U. BUILDINGS</v>
          </cell>
        </row>
        <row r="48">
          <cell r="A48">
            <v>10237</v>
          </cell>
          <cell r="B48" t="str">
            <v>FABRICATION WORKSHOP</v>
          </cell>
        </row>
        <row r="49">
          <cell r="A49" t="str">
            <v>-</v>
          </cell>
          <cell r="B49" t="str">
            <v>-</v>
          </cell>
        </row>
        <row r="50">
          <cell r="B50" t="str">
            <v>TOTAL OF 10.2</v>
          </cell>
        </row>
        <row r="51">
          <cell r="A51" t="str">
            <v>-</v>
          </cell>
          <cell r="B51" t="str">
            <v>-</v>
          </cell>
        </row>
        <row r="53">
          <cell r="A53">
            <v>10.3</v>
          </cell>
          <cell r="B53" t="str">
            <v>HYDRAULIC WORKS</v>
          </cell>
        </row>
        <row r="54">
          <cell r="A54" t="str">
            <v>-</v>
          </cell>
          <cell r="B54" t="str">
            <v>---------------</v>
          </cell>
        </row>
        <row r="55">
          <cell r="A55">
            <v>10301</v>
          </cell>
          <cell r="B55" t="str">
            <v xml:space="preserve">HYD.WORKS HYDRO ELEC.SYSTEMS,WEIRS,DAMS </v>
          </cell>
        </row>
        <row r="56">
          <cell r="A56" t="str">
            <v>-</v>
          </cell>
          <cell r="B56" t="str">
            <v>-</v>
          </cell>
        </row>
        <row r="57">
          <cell r="A57">
            <v>10310</v>
          </cell>
          <cell r="B57" t="str">
            <v>COOLING WATER SYSTEM</v>
          </cell>
        </row>
        <row r="58">
          <cell r="A58">
            <v>10311</v>
          </cell>
          <cell r="B58" t="str">
            <v>COOLING TOWERS</v>
          </cell>
        </row>
        <row r="59">
          <cell r="A59">
            <v>10315</v>
          </cell>
          <cell r="B59" t="str">
            <v xml:space="preserve">SWEET WATER ARRANGEMENTS INCLUDING </v>
          </cell>
        </row>
        <row r="60">
          <cell r="B60" t="str">
            <v>RESERVOIRS</v>
          </cell>
        </row>
        <row r="61">
          <cell r="A61">
            <v>10319</v>
          </cell>
          <cell r="B61" t="str">
            <v>DUCTS AND PENSTOCK</v>
          </cell>
        </row>
        <row r="62">
          <cell r="A62">
            <v>10320</v>
          </cell>
          <cell r="B62" t="str">
            <v xml:space="preserve">PLANT,PIPELINES FOR WATER SUPPLY IN </v>
          </cell>
        </row>
        <row r="63">
          <cell r="B63" t="str">
            <v>RESIDENTIAL COLONY</v>
          </cell>
        </row>
        <row r="64">
          <cell r="A64">
            <v>10321</v>
          </cell>
          <cell r="B64" t="str">
            <v>RESERVOIR,FOREBAY AND INTAKE</v>
          </cell>
        </row>
        <row r="65">
          <cell r="A65" t="str">
            <v>-</v>
          </cell>
          <cell r="B65" t="str">
            <v>-</v>
          </cell>
        </row>
        <row r="66">
          <cell r="A66">
            <v>10305</v>
          </cell>
          <cell r="B66" t="str">
            <v xml:space="preserve">HYDEL WORKS,RCC PIPES,SURGE TANKS,VALVES </v>
          </cell>
        </row>
        <row r="67">
          <cell r="A67">
            <v>10322</v>
          </cell>
          <cell r="B67" t="str">
            <v>DRAINAGE AND SEWARAGE RESIDENTIAL COLONY</v>
          </cell>
        </row>
        <row r="68">
          <cell r="A68">
            <v>10323</v>
          </cell>
          <cell r="B68" t="str">
            <v>BYPASS CHANNEL AND ITS WORKS</v>
          </cell>
        </row>
        <row r="69">
          <cell r="A69">
            <v>10324</v>
          </cell>
          <cell r="B69" t="str">
            <v>TAIL RACE CHANNEL</v>
          </cell>
        </row>
        <row r="70">
          <cell r="A70">
            <v>10325</v>
          </cell>
          <cell r="B70" t="str">
            <v>MISC. WORKS</v>
          </cell>
        </row>
        <row r="71">
          <cell r="A71" t="str">
            <v>-</v>
          </cell>
          <cell r="B71" t="str">
            <v>-</v>
          </cell>
        </row>
        <row r="72">
          <cell r="B72" t="str">
            <v>TOTAL OF 10.3</v>
          </cell>
        </row>
        <row r="73">
          <cell r="A73" t="str">
            <v>-</v>
          </cell>
          <cell r="B73" t="str">
            <v>-</v>
          </cell>
        </row>
        <row r="75">
          <cell r="A75">
            <v>10.4</v>
          </cell>
          <cell r="B75" t="str">
            <v>OTHER CIVIL WORKS</v>
          </cell>
        </row>
        <row r="76">
          <cell r="A76" t="str">
            <v>-</v>
          </cell>
          <cell r="B76" t="str">
            <v>-----------------</v>
          </cell>
        </row>
        <row r="77">
          <cell r="A77">
            <v>10401</v>
          </cell>
          <cell r="B77" t="str">
            <v>PUCCA ROADS</v>
          </cell>
        </row>
        <row r="78">
          <cell r="A78">
            <v>10402</v>
          </cell>
          <cell r="B78" t="str">
            <v>KUCHCHA ROADS</v>
          </cell>
        </row>
        <row r="79">
          <cell r="A79">
            <v>10412</v>
          </cell>
          <cell r="B79" t="str">
            <v>RAILWAY SIDINGS</v>
          </cell>
        </row>
        <row r="80">
          <cell r="A80">
            <v>10415</v>
          </cell>
          <cell r="B80" t="str">
            <v>RIVER INTAKE WELL</v>
          </cell>
        </row>
        <row r="81">
          <cell r="A81">
            <v>10420</v>
          </cell>
          <cell r="B81" t="str">
            <v>BOUNDARY WALL FOR CIVIL BUILDINGS</v>
          </cell>
        </row>
        <row r="82">
          <cell r="A82">
            <v>10425</v>
          </cell>
          <cell r="B82" t="str">
            <v>CONSTRUCTION OF DISCHARGE CANAL</v>
          </cell>
        </row>
        <row r="83">
          <cell r="A83" t="str">
            <v>-</v>
          </cell>
          <cell r="B83" t="str">
            <v>-</v>
          </cell>
        </row>
        <row r="84">
          <cell r="B84" t="str">
            <v>TOTAL OF 10.4</v>
          </cell>
        </row>
        <row r="85">
          <cell r="A85" t="str">
            <v>-</v>
          </cell>
          <cell r="B85" t="str">
            <v>-</v>
          </cell>
        </row>
        <row r="87">
          <cell r="A87">
            <v>10.5</v>
          </cell>
          <cell r="B87" t="str">
            <v>PLANT AND MACHINERY</v>
          </cell>
        </row>
        <row r="88">
          <cell r="A88" t="str">
            <v>-</v>
          </cell>
          <cell r="B88" t="str">
            <v>-------------------</v>
          </cell>
        </row>
        <row r="89">
          <cell r="A89">
            <v>10501</v>
          </cell>
          <cell r="B89" t="str">
            <v>BOILER PLANT &amp; EQUIPMENTS</v>
          </cell>
        </row>
        <row r="90">
          <cell r="A90">
            <v>10502</v>
          </cell>
          <cell r="B90" t="str">
            <v>FURNACE/BURNERS</v>
          </cell>
        </row>
        <row r="91">
          <cell r="A91">
            <v>10503</v>
          </cell>
          <cell r="B91" t="str">
            <v>TURBINE GENERATOR STEAM POWER GEN.</v>
          </cell>
        </row>
        <row r="92">
          <cell r="A92">
            <v>10504</v>
          </cell>
          <cell r="B92" t="str">
            <v>PLANT FOUNDATION FOR STEAM POWER PLANT</v>
          </cell>
        </row>
        <row r="93">
          <cell r="A93">
            <v>10507</v>
          </cell>
          <cell r="B93" t="str">
            <v>ASH HANDLING PLANT</v>
          </cell>
        </row>
        <row r="94">
          <cell r="A94">
            <v>10509</v>
          </cell>
          <cell r="B94" t="str">
            <v>AUXILIRIES IN STEAM POWER PLANT</v>
          </cell>
        </row>
        <row r="95">
          <cell r="A95">
            <v>10511</v>
          </cell>
          <cell r="B95" t="str">
            <v>LOCOMOTIVES AND WAGONS</v>
          </cell>
        </row>
        <row r="96">
          <cell r="A96">
            <v>10512</v>
          </cell>
          <cell r="B96" t="str">
            <v>COAL CONVEYOR &amp; CRUSHER</v>
          </cell>
        </row>
        <row r="97">
          <cell r="A97">
            <v>10515</v>
          </cell>
          <cell r="B97" t="str">
            <v>COAL HANDLING PLANT &amp; HANDLING EQUIPMENT</v>
          </cell>
        </row>
        <row r="98">
          <cell r="A98">
            <v>10516</v>
          </cell>
          <cell r="B98" t="str">
            <v>OIL TANKS, OIL HANDING PLANT &amp; EQUIPMENT</v>
          </cell>
        </row>
        <row r="99">
          <cell r="A99">
            <v>10520</v>
          </cell>
          <cell r="B99" t="str">
            <v>INSTRUMENTATION AND CONTROLS</v>
          </cell>
        </row>
        <row r="100">
          <cell r="A100">
            <v>10541</v>
          </cell>
          <cell r="B100" t="str">
            <v xml:space="preserve">TRANSMISSION PLANT-TRANSFORMERS </v>
          </cell>
        </row>
        <row r="101">
          <cell r="B101" t="str">
            <v>100 KVA &amp; ABOVE</v>
          </cell>
        </row>
        <row r="102">
          <cell r="A102">
            <v>10542</v>
          </cell>
          <cell r="B102" t="str">
            <v>OTHER TRANSFORMERS - POWER HOUSE</v>
          </cell>
        </row>
        <row r="103">
          <cell r="A103">
            <v>10543</v>
          </cell>
          <cell r="B103" t="str">
            <v xml:space="preserve">OTHER TRANS.PLANT SUB EQUIP. FIXED </v>
          </cell>
        </row>
        <row r="104">
          <cell r="B104" t="str">
            <v>APPARATUS</v>
          </cell>
        </row>
        <row r="105">
          <cell r="A105">
            <v>10544</v>
          </cell>
          <cell r="B105" t="str">
            <v xml:space="preserve">SUBSTATION TRANSFORMER &amp; KIOSKS </v>
          </cell>
        </row>
        <row r="106">
          <cell r="B106" t="str">
            <v>100 KVA &amp; ABOVE</v>
          </cell>
        </row>
        <row r="107">
          <cell r="A107">
            <v>10545</v>
          </cell>
          <cell r="B107" t="str">
            <v xml:space="preserve">SUBSTATION TRANSFORMER &amp; KIOSKS </v>
          </cell>
        </row>
        <row r="108">
          <cell r="B108" t="str">
            <v>BELOW 100 KVA</v>
          </cell>
        </row>
        <row r="109">
          <cell r="A109">
            <v>10546</v>
          </cell>
          <cell r="B109" t="str">
            <v>LINE TRANSFORMER BELOW 100 KVA</v>
          </cell>
        </row>
        <row r="110">
          <cell r="A110">
            <v>10561</v>
          </cell>
          <cell r="B110" t="str">
            <v>SWITCHGEARS INCLUDING CABLE CONNECTIONS</v>
          </cell>
        </row>
        <row r="111">
          <cell r="A111">
            <v>10565</v>
          </cell>
          <cell r="B111" t="str">
            <v>FABRICATION SHOP/WORKSHOP PLANT &amp; EQUIP.</v>
          </cell>
        </row>
        <row r="112">
          <cell r="A112">
            <v>10567</v>
          </cell>
          <cell r="B112" t="str">
            <v>LIGHTNING ARRESTORS</v>
          </cell>
        </row>
        <row r="113">
          <cell r="A113" t="str">
            <v>-</v>
          </cell>
          <cell r="B113" t="str">
            <v>-</v>
          </cell>
        </row>
        <row r="114">
          <cell r="A114">
            <v>10531</v>
          </cell>
          <cell r="B114" t="str">
            <v>HYDEL POWER GENERATION PLANTS</v>
          </cell>
        </row>
        <row r="115">
          <cell r="A115">
            <v>10532</v>
          </cell>
          <cell r="B115" t="str">
            <v xml:space="preserve">PLANT FOUNDATION FOR HYDEL POWER </v>
          </cell>
        </row>
        <row r="116">
          <cell r="B116" t="str">
            <v>GENERATING PLANT</v>
          </cell>
        </row>
        <row r="117">
          <cell r="A117">
            <v>10535</v>
          </cell>
          <cell r="B117" t="str">
            <v>AUXILIRIES IN HYDEL POWER PLANTS</v>
          </cell>
        </row>
        <row r="118">
          <cell r="A118" t="str">
            <v>-</v>
          </cell>
          <cell r="B118" t="str">
            <v>-</v>
          </cell>
        </row>
        <row r="119">
          <cell r="A119">
            <v>10517</v>
          </cell>
          <cell r="B119" t="str">
            <v>GAS STATIONS ,GAS PIPELINES ETC.</v>
          </cell>
        </row>
        <row r="120">
          <cell r="A120">
            <v>10536</v>
          </cell>
          <cell r="B120" t="str">
            <v>GAS POWER PLANTS</v>
          </cell>
        </row>
        <row r="121">
          <cell r="A121">
            <v>10537</v>
          </cell>
          <cell r="B121" t="str">
            <v>PLANT FOUNDATION FOR GAS POWER PLANTS</v>
          </cell>
        </row>
        <row r="122">
          <cell r="A122">
            <v>10538</v>
          </cell>
          <cell r="B122" t="str">
            <v>AUXILIRIES IN GAS POWER PLANTS</v>
          </cell>
        </row>
        <row r="123">
          <cell r="A123" t="str">
            <v>-</v>
          </cell>
          <cell r="B123" t="str">
            <v>-</v>
          </cell>
        </row>
        <row r="125">
          <cell r="A125">
            <v>10551</v>
          </cell>
          <cell r="B125" t="str">
            <v>MATERIAL HANDLING EQUIPMENT-EARTHMOVERS</v>
          </cell>
        </row>
        <row r="126">
          <cell r="B126" t="str">
            <v>BULLDOZER</v>
          </cell>
        </row>
        <row r="127">
          <cell r="A127">
            <v>10552</v>
          </cell>
          <cell r="B127" t="str">
            <v>MATERIAL HANDLING EQUIP. CEMENT - MIXERS</v>
          </cell>
        </row>
        <row r="128">
          <cell r="A128">
            <v>10553</v>
          </cell>
          <cell r="B128" t="str">
            <v>MATERIAL HANDLING EQUIP. CRANES</v>
          </cell>
        </row>
        <row r="129">
          <cell r="A129">
            <v>10555</v>
          </cell>
          <cell r="B129" t="str">
            <v>MATERIAL HANDLING EQUIPMENT - OTHERS</v>
          </cell>
        </row>
        <row r="130">
          <cell r="A130">
            <v>10563</v>
          </cell>
          <cell r="B130" t="str">
            <v>BATTERIES INCLUDING CHARGING EQUIPMENT</v>
          </cell>
        </row>
        <row r="131">
          <cell r="A131">
            <v>10577</v>
          </cell>
          <cell r="B131" t="str">
            <v>AIR-CONDITIONIG PLANT-PORTABLE</v>
          </cell>
        </row>
        <row r="132">
          <cell r="A132" t="str">
            <v>-</v>
          </cell>
          <cell r="B132" t="str">
            <v>-</v>
          </cell>
        </row>
        <row r="133">
          <cell r="A133">
            <v>10568</v>
          </cell>
          <cell r="B133" t="str">
            <v>SYNCHRONOUS CONDENSORS</v>
          </cell>
        </row>
        <row r="134">
          <cell r="A134" t="str">
            <v>-</v>
          </cell>
          <cell r="B134" t="str">
            <v>-</v>
          </cell>
        </row>
        <row r="135">
          <cell r="A135">
            <v>10571</v>
          </cell>
          <cell r="B135" t="str">
            <v xml:space="preserve">COMMUNICATON EQUIPMENT-RADIO &amp; HIGH </v>
          </cell>
        </row>
        <row r="136">
          <cell r="B136" t="str">
            <v>FREQUENCY CARRIER</v>
          </cell>
        </row>
        <row r="137">
          <cell r="A137">
            <v>10572</v>
          </cell>
          <cell r="B137" t="str">
            <v xml:space="preserve">COMMUNICATION EQUIPMENT- TELEPHONES </v>
          </cell>
        </row>
        <row r="138">
          <cell r="A138">
            <v>10574</v>
          </cell>
          <cell r="B138" t="str">
            <v>STATIC MACHINE TOOLS &amp; EQUIPMENTS</v>
          </cell>
        </row>
        <row r="139">
          <cell r="A139">
            <v>10576</v>
          </cell>
          <cell r="B139" t="str">
            <v>AIR-CONDITIONING PLANT-STATIC</v>
          </cell>
        </row>
        <row r="141">
          <cell r="A141">
            <v>10580</v>
          </cell>
          <cell r="B141" t="str">
            <v>REFRIGERATORS AND WATER COOLERS</v>
          </cell>
        </row>
        <row r="142">
          <cell r="A142">
            <v>10581</v>
          </cell>
          <cell r="B142" t="str">
            <v>METER TESTING LABORATORY TOOLS &amp; EQUIP.</v>
          </cell>
        </row>
        <row r="143">
          <cell r="A143">
            <v>10582</v>
          </cell>
          <cell r="B143" t="str">
            <v>EQUIPMENTS IN HOSPITALS/CLINICS</v>
          </cell>
        </row>
        <row r="144">
          <cell r="A144">
            <v>10583</v>
          </cell>
          <cell r="B144" t="str">
            <v>TOOLS AND TACKLES</v>
          </cell>
        </row>
        <row r="145">
          <cell r="A145">
            <v>10584</v>
          </cell>
          <cell r="B145" t="str">
            <v xml:space="preserve">PETROL PUMP REFILLING SERVICE </v>
          </cell>
        </row>
        <row r="146">
          <cell r="B146" t="str">
            <v/>
          </cell>
        </row>
        <row r="147">
          <cell r="A147">
            <v>10599</v>
          </cell>
          <cell r="B147" t="str">
            <v xml:space="preserve">OTHER MISC. EQUIPMENTS INCLUDING </v>
          </cell>
        </row>
        <row r="148">
          <cell r="B148" t="str">
            <v>FIRE PROTECTION SYSTEM</v>
          </cell>
        </row>
        <row r="149">
          <cell r="A149" t="str">
            <v>-</v>
          </cell>
          <cell r="B149" t="str">
            <v>-</v>
          </cell>
        </row>
        <row r="150">
          <cell r="B150" t="str">
            <v>TOTAL OF 10.5</v>
          </cell>
        </row>
        <row r="151">
          <cell r="A151" t="str">
            <v>-</v>
          </cell>
          <cell r="B151" t="str">
            <v>-</v>
          </cell>
        </row>
        <row r="153">
          <cell r="A153">
            <v>10.6</v>
          </cell>
          <cell r="B153" t="str">
            <v>LINES,CABLE NETWORK ETC.</v>
          </cell>
        </row>
        <row r="154">
          <cell r="A154" t="str">
            <v>-</v>
          </cell>
          <cell r="B154" t="str">
            <v>-----------------------</v>
          </cell>
        </row>
        <row r="155">
          <cell r="A155">
            <v>10601</v>
          </cell>
          <cell r="B155" t="str">
            <v>OVERHEAD LINES ON FAB.STEEL OPERATING</v>
          </cell>
        </row>
        <row r="156">
          <cell r="B156" t="str">
            <v>AT VOLTAGE &gt; 66 KV</v>
          </cell>
        </row>
        <row r="157">
          <cell r="A157">
            <v>10611</v>
          </cell>
          <cell r="B157" t="str">
            <v xml:space="preserve">UNDERGROUND CABLES - JOINT BOXES </v>
          </cell>
        </row>
        <row r="158">
          <cell r="B158" t="str">
            <v>&amp; DISCONNECTING BOXES</v>
          </cell>
        </row>
        <row r="159">
          <cell r="A159" t="str">
            <v>-</v>
          </cell>
          <cell r="B159" t="str">
            <v>-</v>
          </cell>
        </row>
        <row r="160">
          <cell r="A160">
            <v>10602</v>
          </cell>
          <cell r="B160" t="str">
            <v>OVERHEAD LINES ON STEEL SUPPORT VOLTAGE</v>
          </cell>
        </row>
        <row r="161">
          <cell r="B161" t="str">
            <v>BETWEEN 13.2 AND 66 KV</v>
          </cell>
        </row>
        <row r="162">
          <cell r="A162">
            <v>10603</v>
          </cell>
          <cell r="B162" t="str">
            <v>OVERHEAD LINES ON RCC SUPPORT</v>
          </cell>
        </row>
        <row r="163">
          <cell r="A163">
            <v>10604</v>
          </cell>
          <cell r="B163" t="str">
            <v>OVERHEAD LINES - ON TREATED WOOD SUPPORT</v>
          </cell>
        </row>
        <row r="164">
          <cell r="A164" t="str">
            <v>-</v>
          </cell>
          <cell r="B164" t="str">
            <v>-</v>
          </cell>
        </row>
        <row r="165">
          <cell r="A165">
            <v>10612</v>
          </cell>
          <cell r="B165" t="str">
            <v>UNDERGROUND CABLES - CABLE DUCT SYSTEM</v>
          </cell>
        </row>
        <row r="166">
          <cell r="A166" t="str">
            <v>-</v>
          </cell>
          <cell r="B166" t="str">
            <v>-</v>
          </cell>
        </row>
        <row r="167">
          <cell r="A167">
            <v>10613</v>
          </cell>
          <cell r="B167" t="str">
            <v xml:space="preserve">INTERNAL WIRING INCLUDING FITTINGS </v>
          </cell>
        </row>
        <row r="168">
          <cell r="B168" t="str">
            <v>&amp; FIXTURES</v>
          </cell>
        </row>
        <row r="169">
          <cell r="A169">
            <v>10621</v>
          </cell>
          <cell r="B169" t="str">
            <v>SERVICE CONNECTIONS</v>
          </cell>
        </row>
        <row r="170">
          <cell r="A170">
            <v>10625</v>
          </cell>
          <cell r="B170" t="str">
            <v>TEMPORARY CONNECTIONS FOR SUPPLY OF POWER</v>
          </cell>
        </row>
        <row r="171">
          <cell r="A171">
            <v>10631</v>
          </cell>
          <cell r="B171" t="str">
            <v>METERING EQUIPMENTS</v>
          </cell>
        </row>
        <row r="172">
          <cell r="A172">
            <v>10641</v>
          </cell>
          <cell r="B172" t="str">
            <v>STREET LIGHTING AND SIGNAL SYSTEM</v>
          </cell>
        </row>
        <row r="173">
          <cell r="A173">
            <v>10651</v>
          </cell>
          <cell r="B173" t="str">
            <v xml:space="preserve">SINGLE POINT CONNECTIONS TO </v>
          </cell>
        </row>
        <row r="174">
          <cell r="B174" t="str">
            <v>JHUGGI JHOPDIES</v>
          </cell>
        </row>
        <row r="175">
          <cell r="A175">
            <v>10685</v>
          </cell>
          <cell r="B175" t="str">
            <v>MISCELLANEOUS EQUIPMENTS</v>
          </cell>
        </row>
        <row r="176">
          <cell r="A176" t="str">
            <v>-</v>
          </cell>
          <cell r="B176" t="str">
            <v>-</v>
          </cell>
        </row>
        <row r="177">
          <cell r="B177" t="str">
            <v>TOTAL OF 10.6</v>
          </cell>
        </row>
        <row r="178">
          <cell r="A178" t="str">
            <v>-</v>
          </cell>
          <cell r="B178" t="str">
            <v>-</v>
          </cell>
        </row>
        <row r="180">
          <cell r="A180">
            <v>10.7</v>
          </cell>
          <cell r="B180" t="str">
            <v>VEHICLES</v>
          </cell>
        </row>
        <row r="181">
          <cell r="A181" t="str">
            <v>-</v>
          </cell>
          <cell r="B181" t="str">
            <v>--------</v>
          </cell>
        </row>
        <row r="182">
          <cell r="A182">
            <v>10710</v>
          </cell>
          <cell r="B182" t="str">
            <v>TRUCKS,TEMPOS &amp; TREKKERS</v>
          </cell>
        </row>
        <row r="183">
          <cell r="A183">
            <v>10720</v>
          </cell>
          <cell r="B183" t="str">
            <v>BUSES INCLUDING MINI BUSES</v>
          </cell>
        </row>
        <row r="184">
          <cell r="A184">
            <v>10730</v>
          </cell>
          <cell r="B184" t="str">
            <v>JEEPS AND MOTER CARS</v>
          </cell>
        </row>
        <row r="185">
          <cell r="A185">
            <v>10740</v>
          </cell>
          <cell r="B185" t="str">
            <v>OTHER VEHICLES</v>
          </cell>
        </row>
        <row r="186">
          <cell r="A186" t="str">
            <v>-</v>
          </cell>
          <cell r="B186" t="str">
            <v>-</v>
          </cell>
        </row>
        <row r="187">
          <cell r="B187" t="str">
            <v>TOTAL OF 10.7</v>
          </cell>
        </row>
        <row r="188">
          <cell r="A188" t="str">
            <v>-</v>
          </cell>
          <cell r="B188" t="str">
            <v>-</v>
          </cell>
        </row>
        <row r="189">
          <cell r="A189" t="str">
            <v>-</v>
          </cell>
          <cell r="B189" t="str">
            <v>-</v>
          </cell>
        </row>
        <row r="190">
          <cell r="A190">
            <v>10800</v>
          </cell>
          <cell r="B190" t="str">
            <v>FURNITURE AND FIXTURES</v>
          </cell>
        </row>
        <row r="191">
          <cell r="A191" t="str">
            <v>-</v>
          </cell>
          <cell r="B191" t="str">
            <v>----------------------</v>
          </cell>
        </row>
        <row r="193">
          <cell r="A193">
            <v>10.9</v>
          </cell>
          <cell r="B193" t="str">
            <v>OFFICE EQUIPMENTS</v>
          </cell>
        </row>
        <row r="194">
          <cell r="A194" t="str">
            <v>-</v>
          </cell>
          <cell r="B194" t="str">
            <v>-----------------</v>
          </cell>
        </row>
        <row r="195">
          <cell r="A195">
            <v>10901</v>
          </cell>
          <cell r="B195" t="str">
            <v>CALCULATORS</v>
          </cell>
        </row>
        <row r="196">
          <cell r="A196">
            <v>10902</v>
          </cell>
          <cell r="B196" t="str">
            <v>TYPEWRITERS</v>
          </cell>
        </row>
        <row r="197">
          <cell r="A197">
            <v>10903</v>
          </cell>
          <cell r="B197" t="str">
            <v>CASH REGISTERS IN CASH OFFICES</v>
          </cell>
        </row>
        <row r="198">
          <cell r="A198">
            <v>10904</v>
          </cell>
          <cell r="B198" t="str">
            <v>OTHERS</v>
          </cell>
        </row>
        <row r="199">
          <cell r="A199">
            <v>10905</v>
          </cell>
          <cell r="B199" t="str">
            <v>COMPUTERS</v>
          </cell>
        </row>
        <row r="200">
          <cell r="A200" t="str">
            <v>-</v>
          </cell>
          <cell r="B200" t="str">
            <v>-</v>
          </cell>
        </row>
        <row r="201">
          <cell r="B201" t="str">
            <v>TOTAL OF 10.9</v>
          </cell>
        </row>
        <row r="202">
          <cell r="A202" t="str">
            <v>-</v>
          </cell>
          <cell r="B202" t="str">
            <v>-</v>
          </cell>
        </row>
        <row r="203">
          <cell r="A203" t="str">
            <v>=</v>
          </cell>
          <cell r="B203" t="str">
            <v>=</v>
          </cell>
        </row>
        <row r="204">
          <cell r="B204" t="str">
            <v>GRAND TOTAL OF GROUP 10</v>
          </cell>
        </row>
        <row r="205">
          <cell r="A205" t="str">
            <v>=</v>
          </cell>
          <cell r="B205" t="str">
            <v>=</v>
          </cell>
        </row>
        <row r="222">
          <cell r="A222">
            <v>10101</v>
          </cell>
          <cell r="B222" t="str">
            <v>LAND OWNED UNDER FULL TITLE</v>
          </cell>
        </row>
        <row r="223">
          <cell r="A223">
            <v>10104</v>
          </cell>
          <cell r="B223" t="str">
            <v xml:space="preserve">COST OF LAND DEVELOPMENT NOT OF </v>
          </cell>
        </row>
        <row r="224">
          <cell r="B224" t="str">
            <v>ENDURING NATURE</v>
          </cell>
        </row>
        <row r="225">
          <cell r="A225">
            <v>10105</v>
          </cell>
          <cell r="B225" t="str">
            <v>COST OF LAND RESETTLEMENT (PROVISIONAL)</v>
          </cell>
        </row>
        <row r="226">
          <cell r="A226">
            <v>10106</v>
          </cell>
          <cell r="B226" t="str">
            <v xml:space="preserve">COST OF TREE PLANTATION FOR TREE CUTDOWN </v>
          </cell>
        </row>
        <row r="227">
          <cell r="A227" t="str">
            <v>-</v>
          </cell>
          <cell r="B227" t="str">
            <v>-</v>
          </cell>
        </row>
        <row r="228">
          <cell r="A228">
            <v>10102</v>
          </cell>
          <cell r="B228" t="str">
            <v>LAND HELD UNDER LEASE</v>
          </cell>
        </row>
        <row r="229">
          <cell r="A229">
            <v>10103</v>
          </cell>
          <cell r="B229" t="str">
            <v>COST OF LAND DEVELOPMENT ON LEASEHOLD LAND</v>
          </cell>
        </row>
        <row r="230">
          <cell r="A230" t="str">
            <v>-</v>
          </cell>
          <cell r="B230" t="str">
            <v>-</v>
          </cell>
        </row>
        <row r="231">
          <cell r="B231" t="str">
            <v>TOTAL OF 10.1</v>
          </cell>
        </row>
        <row r="232">
          <cell r="A232" t="str">
            <v>-</v>
          </cell>
          <cell r="B232" t="str">
            <v>-</v>
          </cell>
        </row>
        <row r="234">
          <cell r="A234">
            <v>10.199999999999999</v>
          </cell>
          <cell r="B234" t="str">
            <v>BUILDINGS CONTAINING GEN.,TRANSMISSION</v>
          </cell>
        </row>
        <row r="235">
          <cell r="B235" t="str">
            <v>&amp; DISTRIBUTION EQUIPMENT</v>
          </cell>
        </row>
        <row r="236">
          <cell r="A236" t="str">
            <v>------------------------------------</v>
          </cell>
          <cell r="B236" t="str">
            <v>-----------------------------------</v>
          </cell>
        </row>
        <row r="237">
          <cell r="A237">
            <v>10201</v>
          </cell>
          <cell r="B237" t="str">
            <v xml:space="preserve">BUILDINGS CONTAINING THERMO ELECTRIC </v>
          </cell>
        </row>
        <row r="238">
          <cell r="B238" t="str">
            <v>GENERATION EQUIPMENT</v>
          </cell>
        </row>
        <row r="239">
          <cell r="A239" t="str">
            <v>-</v>
          </cell>
          <cell r="B239" t="str">
            <v>-</v>
          </cell>
        </row>
        <row r="240">
          <cell r="A240">
            <v>10202</v>
          </cell>
          <cell r="B240" t="str">
            <v xml:space="preserve">BUILDINGS CONTAINING HYDRO GENERATION </v>
          </cell>
        </row>
        <row r="241">
          <cell r="B241" t="str">
            <v>EQUIPMENT</v>
          </cell>
        </row>
        <row r="242">
          <cell r="A242" t="str">
            <v>-</v>
          </cell>
          <cell r="B242" t="str">
            <v>-</v>
          </cell>
        </row>
        <row r="243">
          <cell r="A243">
            <v>10203</v>
          </cell>
          <cell r="B243" t="str">
            <v>BUILDINGS CONTAINING DIESEL ELEC.GEN.PLANT</v>
          </cell>
        </row>
        <row r="244">
          <cell r="A244" t="str">
            <v>-</v>
          </cell>
          <cell r="B244" t="str">
            <v>-</v>
          </cell>
        </row>
        <row r="245">
          <cell r="A245">
            <v>10207</v>
          </cell>
          <cell r="B245" t="str">
            <v xml:space="preserve">BUILDINGS CONTAINING TRANSMISSION </v>
          </cell>
        </row>
        <row r="246">
          <cell r="B246" t="str">
            <v>INSTALLATION</v>
          </cell>
        </row>
        <row r="247">
          <cell r="A247">
            <v>10208</v>
          </cell>
          <cell r="B247" t="str">
            <v xml:space="preserve">BUILDINGS CONTAINING DISTRIBUTION </v>
          </cell>
        </row>
        <row r="248">
          <cell r="B248" t="str">
            <v>INSTALLATION</v>
          </cell>
        </row>
        <row r="249">
          <cell r="A249">
            <v>10211</v>
          </cell>
          <cell r="B249" t="str">
            <v>OFFICE BUILDINGS</v>
          </cell>
        </row>
        <row r="250">
          <cell r="A250">
            <v>10222</v>
          </cell>
          <cell r="B250" t="str">
            <v>RESIDENTIAL COLONY FOR STAFF</v>
          </cell>
        </row>
        <row r="251">
          <cell r="A251">
            <v>10233</v>
          </cell>
          <cell r="B251" t="str">
            <v>OTHER BUILDINGS</v>
          </cell>
        </row>
        <row r="252">
          <cell r="A252">
            <v>10234</v>
          </cell>
          <cell r="B252" t="str">
            <v>P.C.C. BUILDINGS</v>
          </cell>
        </row>
        <row r="253">
          <cell r="A253">
            <v>10235</v>
          </cell>
          <cell r="B253" t="str">
            <v>M.T.R.U. BUILDINGS</v>
          </cell>
        </row>
        <row r="254">
          <cell r="A254">
            <v>10236</v>
          </cell>
          <cell r="B254" t="str">
            <v>M.R.U. BUILDINGS</v>
          </cell>
        </row>
        <row r="255">
          <cell r="A255">
            <v>10237</v>
          </cell>
          <cell r="B255" t="str">
            <v>FABRICATION WORKSHOP</v>
          </cell>
        </row>
        <row r="256">
          <cell r="A256" t="str">
            <v>-</v>
          </cell>
          <cell r="B256" t="str">
            <v>-</v>
          </cell>
        </row>
        <row r="257">
          <cell r="B257" t="str">
            <v>TOTAL OF 10.2</v>
          </cell>
        </row>
        <row r="258">
          <cell r="A258" t="str">
            <v>-</v>
          </cell>
          <cell r="B258" t="str">
            <v>-</v>
          </cell>
        </row>
        <row r="260">
          <cell r="A260">
            <v>10.3</v>
          </cell>
          <cell r="B260" t="str">
            <v>HYDRAULIC WORKS</v>
          </cell>
        </row>
        <row r="261">
          <cell r="A261" t="str">
            <v>-</v>
          </cell>
          <cell r="B261" t="str">
            <v>---------------</v>
          </cell>
        </row>
        <row r="262">
          <cell r="A262">
            <v>10301</v>
          </cell>
          <cell r="B262" t="str">
            <v xml:space="preserve">HYD.WORKS HYDRO ELEC.SYSTEMS,WEIRS,DAMS </v>
          </cell>
        </row>
        <row r="263">
          <cell r="A263" t="str">
            <v>-</v>
          </cell>
          <cell r="B263" t="str">
            <v>-</v>
          </cell>
        </row>
        <row r="264">
          <cell r="A264">
            <v>10310</v>
          </cell>
          <cell r="B264" t="str">
            <v>COOLING WATER SYSTEM</v>
          </cell>
        </row>
        <row r="265">
          <cell r="A265">
            <v>10311</v>
          </cell>
          <cell r="B265" t="str">
            <v>COOLING TOWERS</v>
          </cell>
        </row>
        <row r="266">
          <cell r="A266">
            <v>10315</v>
          </cell>
          <cell r="B266" t="str">
            <v xml:space="preserve">SWEET WATER ARRANGEMENTS INCLUDING </v>
          </cell>
        </row>
        <row r="267">
          <cell r="B267" t="str">
            <v>RESERVOIRS</v>
          </cell>
        </row>
        <row r="268">
          <cell r="A268">
            <v>10319</v>
          </cell>
          <cell r="B268" t="str">
            <v>DUCTS AND PENSTOCK</v>
          </cell>
        </row>
        <row r="269">
          <cell r="A269">
            <v>10320</v>
          </cell>
          <cell r="B269" t="str">
            <v xml:space="preserve">PLANT,PIPELINES FOR WATER SUPPLY IN </v>
          </cell>
        </row>
        <row r="270">
          <cell r="B270" t="str">
            <v>RESIDENTIAL COLONY</v>
          </cell>
        </row>
        <row r="271">
          <cell r="A271">
            <v>10321</v>
          </cell>
          <cell r="B271" t="str">
            <v>RESERVOIR,FOREBAY AND INTAKE</v>
          </cell>
        </row>
        <row r="272">
          <cell r="A272" t="str">
            <v>-</v>
          </cell>
          <cell r="B272" t="str">
            <v>-</v>
          </cell>
        </row>
        <row r="273">
          <cell r="A273">
            <v>10305</v>
          </cell>
          <cell r="B273" t="str">
            <v xml:space="preserve">HYDEL WORKS,RCC PIPES,SURGE TANKS,VALVES </v>
          </cell>
        </row>
        <row r="274">
          <cell r="A274">
            <v>10322</v>
          </cell>
          <cell r="B274" t="str">
            <v>DRAINAGE AND SEWARAGE RESIDENTIAL COLONY</v>
          </cell>
        </row>
        <row r="275">
          <cell r="A275">
            <v>10323</v>
          </cell>
          <cell r="B275" t="str">
            <v>BYPASS CHANNEL AND ITS WORKS</v>
          </cell>
        </row>
        <row r="276">
          <cell r="A276">
            <v>10324</v>
          </cell>
          <cell r="B276" t="str">
            <v>TAIL RACE CHANNEL</v>
          </cell>
        </row>
        <row r="277">
          <cell r="A277">
            <v>10325</v>
          </cell>
          <cell r="B277" t="str">
            <v>MISC. WORKS</v>
          </cell>
        </row>
        <row r="278">
          <cell r="A278" t="str">
            <v>-</v>
          </cell>
          <cell r="B278" t="str">
            <v>-</v>
          </cell>
        </row>
        <row r="279">
          <cell r="B279" t="str">
            <v>TOTAL OF 10.3</v>
          </cell>
        </row>
        <row r="280">
          <cell r="A280" t="str">
            <v>-</v>
          </cell>
          <cell r="B280" t="str">
            <v>-</v>
          </cell>
        </row>
        <row r="282">
          <cell r="A282">
            <v>10.4</v>
          </cell>
          <cell r="B282" t="str">
            <v>OTHER CIVIL WORKS</v>
          </cell>
        </row>
        <row r="283">
          <cell r="A283" t="str">
            <v>-</v>
          </cell>
          <cell r="B283" t="str">
            <v>-----------------</v>
          </cell>
        </row>
        <row r="284">
          <cell r="A284">
            <v>10401</v>
          </cell>
          <cell r="B284" t="str">
            <v>PUCCA ROADS</v>
          </cell>
        </row>
        <row r="285">
          <cell r="A285">
            <v>10402</v>
          </cell>
          <cell r="B285" t="str">
            <v>KUCHCHA ROADS</v>
          </cell>
        </row>
        <row r="286">
          <cell r="A286">
            <v>10412</v>
          </cell>
          <cell r="B286" t="str">
            <v>RAILWAY SIDINGS</v>
          </cell>
        </row>
        <row r="287">
          <cell r="A287">
            <v>10415</v>
          </cell>
          <cell r="B287" t="str">
            <v>RIVER INTAKE WELL</v>
          </cell>
        </row>
        <row r="288">
          <cell r="A288">
            <v>10420</v>
          </cell>
          <cell r="B288" t="str">
            <v>BOUNDARY WALL FOR CIVIL BUILDINGS</v>
          </cell>
        </row>
        <row r="289">
          <cell r="A289">
            <v>10425</v>
          </cell>
          <cell r="B289" t="str">
            <v>CONSTRUCTION OF DISCHARGE CANAL</v>
          </cell>
        </row>
        <row r="290">
          <cell r="A290" t="str">
            <v>-</v>
          </cell>
          <cell r="B290" t="str">
            <v>-</v>
          </cell>
        </row>
        <row r="291">
          <cell r="B291" t="str">
            <v>TOTAL OF 10.4</v>
          </cell>
        </row>
        <row r="292">
          <cell r="A292" t="str">
            <v>-</v>
          </cell>
          <cell r="B292" t="str">
            <v>-</v>
          </cell>
        </row>
        <row r="294">
          <cell r="A294">
            <v>10.5</v>
          </cell>
          <cell r="B294" t="str">
            <v>PLANT AND MACHINERY</v>
          </cell>
        </row>
        <row r="295">
          <cell r="A295" t="str">
            <v>-</v>
          </cell>
          <cell r="B295" t="str">
            <v>-------------------</v>
          </cell>
        </row>
        <row r="296">
          <cell r="A296">
            <v>10501</v>
          </cell>
          <cell r="B296" t="str">
            <v>BOILER PLANT &amp; EQUIPMENTS</v>
          </cell>
        </row>
        <row r="297">
          <cell r="A297">
            <v>10502</v>
          </cell>
          <cell r="B297" t="str">
            <v>FURNACE/BURNERS</v>
          </cell>
        </row>
        <row r="298">
          <cell r="A298">
            <v>10503</v>
          </cell>
          <cell r="B298" t="str">
            <v>TURBINE GENERATOR STEAM POWER GEN.</v>
          </cell>
        </row>
        <row r="299">
          <cell r="A299">
            <v>10504</v>
          </cell>
          <cell r="B299" t="str">
            <v>PLANT FOUNDATION FOR STEAM POWER PLANT</v>
          </cell>
        </row>
        <row r="300">
          <cell r="A300">
            <v>10507</v>
          </cell>
          <cell r="B300" t="str">
            <v>ASH HANDLING PLANT</v>
          </cell>
        </row>
        <row r="301">
          <cell r="A301">
            <v>10509</v>
          </cell>
          <cell r="B301" t="str">
            <v>AUXILIRIES IN STEAM POWER PLANT</v>
          </cell>
        </row>
        <row r="302">
          <cell r="A302">
            <v>10511</v>
          </cell>
          <cell r="B302" t="str">
            <v>LOCOMOTIVES AND WAGONS</v>
          </cell>
        </row>
        <row r="303">
          <cell r="A303">
            <v>10512</v>
          </cell>
          <cell r="B303" t="str">
            <v>COAL CONVEYOR &amp; CRUSHER</v>
          </cell>
        </row>
        <row r="304">
          <cell r="A304">
            <v>10515</v>
          </cell>
          <cell r="B304" t="str">
            <v>COAL HANDLING PLANT &amp; HANDLING EQUIPMENT</v>
          </cell>
        </row>
        <row r="305">
          <cell r="A305">
            <v>10516</v>
          </cell>
          <cell r="B305" t="str">
            <v>OIL TANKS, OIL HANDING PLANT &amp; EQUIPMENT</v>
          </cell>
        </row>
        <row r="306">
          <cell r="A306">
            <v>10520</v>
          </cell>
          <cell r="B306" t="str">
            <v>INSTRUMENTATION AND CONTROLS</v>
          </cell>
        </row>
        <row r="307">
          <cell r="A307">
            <v>10541</v>
          </cell>
          <cell r="B307" t="str">
            <v xml:space="preserve">TRANSMISSION PLANT-TRANSFORMERS </v>
          </cell>
        </row>
        <row r="308">
          <cell r="B308" t="str">
            <v>100 KVA &amp; ABOVE</v>
          </cell>
        </row>
        <row r="309">
          <cell r="A309">
            <v>10542</v>
          </cell>
          <cell r="B309" t="str">
            <v>OTHER TRANSFORMERS - POWER HOUSE</v>
          </cell>
        </row>
        <row r="310">
          <cell r="A310">
            <v>10543</v>
          </cell>
          <cell r="B310" t="str">
            <v xml:space="preserve">OTHER TRANS.PLANT SUB EQUIP. FIXED </v>
          </cell>
        </row>
        <row r="311">
          <cell r="B311" t="str">
            <v>APPARATUS</v>
          </cell>
        </row>
        <row r="312">
          <cell r="A312">
            <v>10544</v>
          </cell>
          <cell r="B312" t="str">
            <v xml:space="preserve">SUBSTATION TRANSFORMER &amp; KIOSKS </v>
          </cell>
        </row>
        <row r="313">
          <cell r="B313" t="str">
            <v>100 KVA &amp; ABOVE</v>
          </cell>
        </row>
        <row r="314">
          <cell r="A314">
            <v>10545</v>
          </cell>
          <cell r="B314" t="str">
            <v xml:space="preserve">SUBSTATION TRANSFORMER &amp; KIOSKS </v>
          </cell>
        </row>
        <row r="315">
          <cell r="B315" t="str">
            <v>BELOW 100 KVA</v>
          </cell>
        </row>
        <row r="316">
          <cell r="A316">
            <v>10546</v>
          </cell>
          <cell r="B316" t="str">
            <v>LINE TRANSFORMER BELOW 100 KVA</v>
          </cell>
        </row>
        <row r="317">
          <cell r="A317">
            <v>10561</v>
          </cell>
          <cell r="B317" t="str">
            <v>SWITCHGEARS INCLUDING CABLE CONNECTIONS</v>
          </cell>
        </row>
        <row r="318">
          <cell r="A318">
            <v>10565</v>
          </cell>
          <cell r="B318" t="str">
            <v>FABRICATION SHOP/WORKSHOP PLANT &amp; EQUIP.</v>
          </cell>
        </row>
        <row r="319">
          <cell r="A319">
            <v>10567</v>
          </cell>
          <cell r="B319" t="str">
            <v>LIGHTNING ARRESTORS</v>
          </cell>
        </row>
        <row r="320">
          <cell r="A320" t="str">
            <v>-</v>
          </cell>
          <cell r="B320" t="str">
            <v>-</v>
          </cell>
        </row>
        <row r="321">
          <cell r="A321">
            <v>10531</v>
          </cell>
          <cell r="B321" t="str">
            <v>HYDEL POWER GENERATION PLANTS</v>
          </cell>
        </row>
        <row r="322">
          <cell r="A322">
            <v>10532</v>
          </cell>
          <cell r="B322" t="str">
            <v xml:space="preserve">PLANT FOUNDATION FOR HYDEL POWER </v>
          </cell>
        </row>
        <row r="323">
          <cell r="B323" t="str">
            <v>GENERATING PLANT</v>
          </cell>
        </row>
        <row r="324">
          <cell r="A324">
            <v>10535</v>
          </cell>
          <cell r="B324" t="str">
            <v>AUXILIRIES IN HYDEL POWER PLANTS</v>
          </cell>
        </row>
        <row r="325">
          <cell r="A325" t="str">
            <v>-</v>
          </cell>
          <cell r="B325" t="str">
            <v>-</v>
          </cell>
        </row>
        <row r="326">
          <cell r="A326">
            <v>10517</v>
          </cell>
          <cell r="B326" t="str">
            <v>GAS STATIONS ,GAS PIPELINES ETC.</v>
          </cell>
        </row>
        <row r="327">
          <cell r="A327">
            <v>10536</v>
          </cell>
          <cell r="B327" t="str">
            <v>GAS POWER PLANTS</v>
          </cell>
        </row>
        <row r="328">
          <cell r="A328">
            <v>10537</v>
          </cell>
          <cell r="B328" t="str">
            <v>PLANT FOUNDATION FOR GAS POWER PLANTS</v>
          </cell>
        </row>
        <row r="329">
          <cell r="A329">
            <v>10538</v>
          </cell>
          <cell r="B329" t="str">
            <v>AUXILIRIES IN GAS POWER PLANTS</v>
          </cell>
        </row>
        <row r="330">
          <cell r="A330" t="str">
            <v>-</v>
          </cell>
          <cell r="B330" t="str">
            <v>-</v>
          </cell>
        </row>
        <row r="332">
          <cell r="A332">
            <v>10551</v>
          </cell>
          <cell r="B332" t="str">
            <v>MATERIAL HANDLING EQUIPMENT-EARTHMOVERS</v>
          </cell>
        </row>
        <row r="333">
          <cell r="B333" t="str">
            <v>BULLDOZER</v>
          </cell>
        </row>
        <row r="334">
          <cell r="A334">
            <v>10552</v>
          </cell>
          <cell r="B334" t="str">
            <v>MATERIAL HANDLING EQUIP. CEMENT - MIXERS</v>
          </cell>
        </row>
        <row r="335">
          <cell r="A335">
            <v>10553</v>
          </cell>
          <cell r="B335" t="str">
            <v>MATERIAL HANDLING EQUIP. CRANES</v>
          </cell>
        </row>
        <row r="336">
          <cell r="A336">
            <v>10555</v>
          </cell>
          <cell r="B336" t="str">
            <v>MATERIAL HANDLING EQUIPMENT - OTHERS</v>
          </cell>
        </row>
        <row r="337">
          <cell r="A337">
            <v>10563</v>
          </cell>
          <cell r="B337" t="str">
            <v>BATTERIES INCLUDING CHARGING EQUIPMENT</v>
          </cell>
        </row>
        <row r="338">
          <cell r="A338">
            <v>10577</v>
          </cell>
          <cell r="B338" t="str">
            <v>AIR-CONDITIONIG PLANT-PORTABLE</v>
          </cell>
        </row>
        <row r="339">
          <cell r="A339" t="str">
            <v>-</v>
          </cell>
          <cell r="B339" t="str">
            <v>-</v>
          </cell>
        </row>
        <row r="340">
          <cell r="A340">
            <v>10568</v>
          </cell>
          <cell r="B340" t="str">
            <v>SYNCHRONOUS CONDENSORS</v>
          </cell>
        </row>
        <row r="341">
          <cell r="A341" t="str">
            <v>-</v>
          </cell>
          <cell r="B341" t="str">
            <v>-</v>
          </cell>
        </row>
        <row r="342">
          <cell r="A342">
            <v>10571</v>
          </cell>
          <cell r="B342" t="str">
            <v xml:space="preserve">COMMUNICATON EQUIPMENT-RADIO &amp; HIGH </v>
          </cell>
        </row>
        <row r="343">
          <cell r="B343" t="str">
            <v>FREQUENCY CARRIER</v>
          </cell>
        </row>
        <row r="344">
          <cell r="A344">
            <v>10572</v>
          </cell>
          <cell r="B344" t="str">
            <v xml:space="preserve">COMMUNICATION EQUIPMENT- TELEPHONES </v>
          </cell>
        </row>
        <row r="345">
          <cell r="A345">
            <v>10574</v>
          </cell>
          <cell r="B345" t="str">
            <v>STATIC MACHINE TOOLS &amp; EQUIPMENTS</v>
          </cell>
        </row>
        <row r="346">
          <cell r="A346">
            <v>10576</v>
          </cell>
          <cell r="B346" t="str">
            <v>AIR-CONDITIONING PLANT-STATIC</v>
          </cell>
        </row>
        <row r="348">
          <cell r="A348">
            <v>10580</v>
          </cell>
          <cell r="B348" t="str">
            <v>REFRIGERATORS AND WATER COOLERS</v>
          </cell>
        </row>
        <row r="349">
          <cell r="A349">
            <v>10581</v>
          </cell>
          <cell r="B349" t="str">
            <v>METER TESTING LABORATORY TOOLS &amp; EQUIP.</v>
          </cell>
        </row>
        <row r="350">
          <cell r="A350">
            <v>10582</v>
          </cell>
          <cell r="B350" t="str">
            <v>EQUIPMENTS IN HOSPITALS/CLINICS</v>
          </cell>
        </row>
        <row r="351">
          <cell r="A351">
            <v>10583</v>
          </cell>
          <cell r="B351" t="str">
            <v>TOOLS AND TACKLES</v>
          </cell>
        </row>
        <row r="352">
          <cell r="A352">
            <v>10584</v>
          </cell>
          <cell r="B352" t="str">
            <v xml:space="preserve">PETROL PUMP REFILLING SERVICE </v>
          </cell>
        </row>
        <row r="353">
          <cell r="B353" t="str">
            <v/>
          </cell>
        </row>
        <row r="354">
          <cell r="A354">
            <v>10599</v>
          </cell>
          <cell r="B354" t="str">
            <v xml:space="preserve">OTHER MISC. EQUIPMENTS INCLUDING </v>
          </cell>
        </row>
        <row r="355">
          <cell r="B355" t="str">
            <v>FIRE PROTECTION SYSTEM</v>
          </cell>
        </row>
        <row r="356">
          <cell r="A356" t="str">
            <v>-</v>
          </cell>
          <cell r="B356" t="str">
            <v>-</v>
          </cell>
        </row>
        <row r="357">
          <cell r="B357" t="str">
            <v>TOTAL OF 10.5</v>
          </cell>
        </row>
        <row r="358">
          <cell r="A358" t="str">
            <v>-</v>
          </cell>
          <cell r="B358" t="str">
            <v>-</v>
          </cell>
        </row>
        <row r="360">
          <cell r="A360">
            <v>10.6</v>
          </cell>
          <cell r="B360" t="str">
            <v>LINES,CABLE NETWORK ETC.</v>
          </cell>
        </row>
        <row r="361">
          <cell r="A361" t="str">
            <v>-</v>
          </cell>
          <cell r="B361" t="str">
            <v>-----------------------</v>
          </cell>
        </row>
        <row r="362">
          <cell r="A362">
            <v>10601</v>
          </cell>
          <cell r="B362" t="str">
            <v>OVERHEAD LINES ON FAB.STEEL OPERATING</v>
          </cell>
        </row>
        <row r="363">
          <cell r="B363" t="str">
            <v>AT VOLTAGE &gt; 66 KV</v>
          </cell>
        </row>
        <row r="364">
          <cell r="A364">
            <v>10611</v>
          </cell>
          <cell r="B364" t="str">
            <v xml:space="preserve">UNDERGROUND CABLES - JOINT BOXES </v>
          </cell>
        </row>
        <row r="365">
          <cell r="B365" t="str">
            <v>&amp; DISCONNECTING BOXES</v>
          </cell>
        </row>
        <row r="366">
          <cell r="A366" t="str">
            <v>-</v>
          </cell>
          <cell r="B366" t="str">
            <v>-</v>
          </cell>
        </row>
        <row r="367">
          <cell r="A367">
            <v>10602</v>
          </cell>
          <cell r="B367" t="str">
            <v>OVERHEAD LINES ON STEEL SUPPORT VOLTAGE</v>
          </cell>
        </row>
        <row r="368">
          <cell r="B368" t="str">
            <v>BETWEEN 13.2 AND 66 KV</v>
          </cell>
        </row>
        <row r="369">
          <cell r="A369">
            <v>10603</v>
          </cell>
          <cell r="B369" t="str">
            <v>OVERHEAD LINES ON RCC SUPPORT</v>
          </cell>
        </row>
        <row r="370">
          <cell r="A370">
            <v>10604</v>
          </cell>
          <cell r="B370" t="str">
            <v>OVERHEAD LINES - ON TREATED WOOD SUPPORT</v>
          </cell>
        </row>
        <row r="371">
          <cell r="A371" t="str">
            <v>-</v>
          </cell>
          <cell r="B371" t="str">
            <v>-</v>
          </cell>
        </row>
        <row r="372">
          <cell r="A372">
            <v>10612</v>
          </cell>
          <cell r="B372" t="str">
            <v>UNDERGROUND CABLES - CABLE DUCT SYSTEM</v>
          </cell>
        </row>
        <row r="373">
          <cell r="A373" t="str">
            <v>-</v>
          </cell>
          <cell r="B373" t="str">
            <v>-</v>
          </cell>
        </row>
        <row r="374">
          <cell r="A374">
            <v>10613</v>
          </cell>
          <cell r="B374" t="str">
            <v xml:space="preserve">INTERNAL WIRING INCLUDING FITTINGS </v>
          </cell>
        </row>
        <row r="375">
          <cell r="B375" t="str">
            <v>&amp; FIXTURES</v>
          </cell>
        </row>
        <row r="376">
          <cell r="A376">
            <v>10621</v>
          </cell>
          <cell r="B376" t="str">
            <v>SERVICE CONNECTIONS</v>
          </cell>
        </row>
        <row r="377">
          <cell r="A377">
            <v>10625</v>
          </cell>
          <cell r="B377" t="str">
            <v>TEMPORARY CONNECTIONS FOR SUPPLY OF POWER</v>
          </cell>
        </row>
        <row r="378">
          <cell r="A378">
            <v>10631</v>
          </cell>
          <cell r="B378" t="str">
            <v>METERING EQUIPMENTS</v>
          </cell>
        </row>
        <row r="379">
          <cell r="A379">
            <v>10641</v>
          </cell>
          <cell r="B379" t="str">
            <v>STREET LIGHTING AND SIGNAL SYSTEM</v>
          </cell>
        </row>
        <row r="380">
          <cell r="A380">
            <v>10651</v>
          </cell>
          <cell r="B380" t="str">
            <v xml:space="preserve">SINGLE POINT CONNECTIONS TO </v>
          </cell>
        </row>
        <row r="381">
          <cell r="B381" t="str">
            <v>JHUGGI JHOPDIES</v>
          </cell>
        </row>
        <row r="382">
          <cell r="A382">
            <v>10685</v>
          </cell>
          <cell r="B382" t="str">
            <v>MISCELLANEOUS EQUIPMENTS</v>
          </cell>
        </row>
        <row r="383">
          <cell r="A383" t="str">
            <v>-</v>
          </cell>
          <cell r="B383" t="str">
            <v>-</v>
          </cell>
        </row>
        <row r="384">
          <cell r="B384" t="str">
            <v>TOTAL OF 10.6</v>
          </cell>
        </row>
        <row r="385">
          <cell r="A385" t="str">
            <v>-</v>
          </cell>
          <cell r="B385" t="str">
            <v>-</v>
          </cell>
        </row>
        <row r="387">
          <cell r="A387">
            <v>10.7</v>
          </cell>
          <cell r="B387" t="str">
            <v>VEHICLES</v>
          </cell>
        </row>
        <row r="388">
          <cell r="A388" t="str">
            <v>-</v>
          </cell>
          <cell r="B388" t="str">
            <v>--------</v>
          </cell>
        </row>
        <row r="389">
          <cell r="A389">
            <v>10710</v>
          </cell>
          <cell r="B389" t="str">
            <v>TRUCKS,TEMPOS &amp; TREKKERS</v>
          </cell>
        </row>
        <row r="390">
          <cell r="A390">
            <v>10720</v>
          </cell>
          <cell r="B390" t="str">
            <v>BUSES INCLUDING MINI BUSES</v>
          </cell>
        </row>
        <row r="391">
          <cell r="A391">
            <v>10730</v>
          </cell>
          <cell r="B391" t="str">
            <v>JEEPS AND MOTER CARS</v>
          </cell>
        </row>
        <row r="392">
          <cell r="A392">
            <v>10740</v>
          </cell>
          <cell r="B392" t="str">
            <v>OTHER VEHICLES</v>
          </cell>
        </row>
        <row r="393">
          <cell r="A393" t="str">
            <v>-</v>
          </cell>
          <cell r="B393" t="str">
            <v>-</v>
          </cell>
        </row>
        <row r="394">
          <cell r="B394" t="str">
            <v>TOTAL OF 10.7</v>
          </cell>
        </row>
        <row r="395">
          <cell r="A395" t="str">
            <v>-</v>
          </cell>
          <cell r="B395" t="str">
            <v>-</v>
          </cell>
        </row>
        <row r="396">
          <cell r="A396" t="str">
            <v>-</v>
          </cell>
          <cell r="B396" t="str">
            <v>-</v>
          </cell>
        </row>
        <row r="397">
          <cell r="A397">
            <v>10800</v>
          </cell>
          <cell r="B397" t="str">
            <v>FURNITURE AND FIXTURES</v>
          </cell>
        </row>
        <row r="398">
          <cell r="A398" t="str">
            <v>-</v>
          </cell>
          <cell r="B398" t="str">
            <v>----------------------</v>
          </cell>
        </row>
        <row r="400">
          <cell r="A400">
            <v>10.9</v>
          </cell>
          <cell r="B400" t="str">
            <v>OFFICE EQUIPMENTS</v>
          </cell>
        </row>
        <row r="401">
          <cell r="A401" t="str">
            <v>-</v>
          </cell>
          <cell r="B401" t="str">
            <v>-----------------</v>
          </cell>
        </row>
        <row r="402">
          <cell r="A402">
            <v>10901</v>
          </cell>
          <cell r="B402" t="str">
            <v>CALCULATORS</v>
          </cell>
        </row>
        <row r="403">
          <cell r="A403">
            <v>10902</v>
          </cell>
          <cell r="B403" t="str">
            <v>TYPEWRITERS</v>
          </cell>
        </row>
        <row r="404">
          <cell r="A404">
            <v>10903</v>
          </cell>
          <cell r="B404" t="str">
            <v>CASH REGISTERS IN CASH OFFICES</v>
          </cell>
        </row>
        <row r="405">
          <cell r="A405">
            <v>10904</v>
          </cell>
          <cell r="B405" t="str">
            <v>OTHERS</v>
          </cell>
        </row>
        <row r="406">
          <cell r="A406">
            <v>10905</v>
          </cell>
          <cell r="B406" t="str">
            <v>COMPUTERS</v>
          </cell>
        </row>
      </sheetData>
      <sheetData sheetId="13"/>
    </sheetDataSet>
  </externalBook>
</externalLink>
</file>

<file path=xl/externalLinks/externalLink5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1.1 "/>
      <sheetName val="A 2.1 PY"/>
      <sheetName val="A 2.1 CY"/>
      <sheetName val="A 2.1 EY"/>
      <sheetName val="A 2.2"/>
      <sheetName val="A 2.3"/>
      <sheetName val="Power Pur 3.1 (PY)"/>
      <sheetName val="Power Pur 3.1 (CY)"/>
      <sheetName val="Power Pur 3.1 (EY)"/>
      <sheetName val="A 3.2"/>
      <sheetName val="A 3.3 PY"/>
      <sheetName val="A 3.3 CY"/>
      <sheetName val="A 3.3 EY"/>
      <sheetName val="A 3.4"/>
      <sheetName val="A 3.5"/>
      <sheetName val="A 3.6 (PY)"/>
      <sheetName val="A 3.6 (CY)"/>
      <sheetName val="A 3.6 (EY)"/>
      <sheetName val="A 3.7"/>
      <sheetName val="A 3.8"/>
      <sheetName val="A 3.9"/>
      <sheetName val="A 3.10 "/>
      <sheetName val="A-5.1(PY)"/>
      <sheetName val="A-5.1(CY) "/>
      <sheetName val="A-5.1(EY)"/>
      <sheetName val="A-5.2(PY)"/>
      <sheetName val="A-5.2(CY)"/>
      <sheetName val="A-5.2(EY)"/>
      <sheetName val="A -5.3"/>
      <sheetName val="form 6.1 (PY) Gen"/>
      <sheetName val="form 6.1(PY)T&amp;D "/>
      <sheetName val="form 6.1 (CY) Gen"/>
      <sheetName val="form 6.1(CY) T&amp;D"/>
      <sheetName val="form 6.1 (EY) Gen "/>
      <sheetName val="form 6.1(EY) T&amp;D"/>
      <sheetName val="A 7.1"/>
      <sheetName val="A 7.2"/>
      <sheetName val="A 7.3"/>
      <sheetName val="A 7.4"/>
      <sheetName val="A 8.1"/>
      <sheetName val="A 8.2"/>
      <sheetName val="A 8.3"/>
      <sheetName val="A 8.4"/>
      <sheetName val="A 8.5"/>
      <sheetName val="A 8.6"/>
      <sheetName val="A 8.7"/>
      <sheetName val="A 8.8"/>
      <sheetName val="A 8.9"/>
      <sheetName val="A 8.10"/>
      <sheetName val="8.11 PY"/>
      <sheetName val="8.11 CY"/>
      <sheetName val="8.11 EY"/>
      <sheetName val="A-10.1"/>
      <sheetName val="A 10.2 (A)"/>
      <sheetName val="A 10.2 B"/>
      <sheetName val="A 10.2 C"/>
      <sheetName val="A 10.2 D"/>
      <sheetName val="A 10.3"/>
      <sheetName val="A 10.4"/>
      <sheetName val="Rev Calculation"/>
      <sheetName val="A 9.1"/>
      <sheetName val="A-1_1_"/>
      <sheetName val="A_2_1_PY"/>
      <sheetName val="A_2_1_CY"/>
      <sheetName val="A_2_1_EY"/>
      <sheetName val="A_2_2"/>
      <sheetName val="A_2_3"/>
      <sheetName val="Power_Pur_3_1_(PY)"/>
      <sheetName val="Power_Pur_3_1_(CY)"/>
      <sheetName val="Power_Pur_3_1_(EY)"/>
      <sheetName val="A_3_2"/>
      <sheetName val="A_3_3_PY"/>
      <sheetName val="A_3_3_CY"/>
      <sheetName val="A_3_3_EY"/>
      <sheetName val="A_3_4"/>
      <sheetName val="A_3_5"/>
      <sheetName val="A_3_6_(PY)"/>
      <sheetName val="A_3_6_(CY)"/>
      <sheetName val="A_3_6_(EY)"/>
      <sheetName val="A_3_7"/>
      <sheetName val="A_3_8"/>
      <sheetName val="A_3_9"/>
      <sheetName val="A_3_10_"/>
      <sheetName val="A-5_1(PY)"/>
      <sheetName val="A-5_1(CY)_"/>
      <sheetName val="A-5_1(EY)"/>
      <sheetName val="A-5_2(PY)"/>
      <sheetName val="A-5_2(CY)"/>
      <sheetName val="A-5_2(EY)"/>
      <sheetName val="A_-5_3"/>
      <sheetName val="form_6_1_(PY)_Gen"/>
      <sheetName val="form_6_1(PY)T&amp;D_"/>
      <sheetName val="form_6_1_(CY)_Gen"/>
      <sheetName val="form_6_1(CY)_T&amp;D"/>
      <sheetName val="form_6_1_(EY)_Gen_"/>
      <sheetName val="form_6_1(EY)_T&amp;D"/>
      <sheetName val="A_7_1"/>
      <sheetName val="A_7_2"/>
      <sheetName val="A_7_3"/>
      <sheetName val="A_7_4"/>
      <sheetName val="A_8_1"/>
      <sheetName val="A_8_2"/>
      <sheetName val="A_8_3"/>
      <sheetName val="A_8_4"/>
      <sheetName val="A_8_5"/>
      <sheetName val="A_8_6"/>
      <sheetName val="A_8_7"/>
      <sheetName val="A_8_8"/>
      <sheetName val="A_8_9"/>
      <sheetName val="A_8_10"/>
      <sheetName val="8_11_PY"/>
      <sheetName val="8_11_CY"/>
      <sheetName val="8_11_EY"/>
      <sheetName val="A-10_1"/>
      <sheetName val="A_10_2_(A)"/>
      <sheetName val="A_10_2_B"/>
      <sheetName val="A_10_2_C"/>
      <sheetName val="A_10_2_D"/>
      <sheetName val="A_10_3"/>
      <sheetName val="A_10_4"/>
      <sheetName val="Rev_Calculation"/>
      <sheetName val="A_9_1"/>
      <sheetName val="A 3_7"/>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row r="35">
          <cell r="I35">
            <v>63490.540060935658</v>
          </cell>
        </row>
        <row r="44">
          <cell r="I44">
            <v>17654.636270525258</v>
          </cell>
        </row>
      </sheetData>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sheetDataSet>
  </externalBook>
</externalLink>
</file>

<file path=xl/externalLinks/externalLink5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LY -99-00"/>
      <sheetName val="Hydro Data"/>
      <sheetName val="HLY0001"/>
      <sheetName val="SUMMERY"/>
      <sheetName val="mnthly-chrt"/>
      <sheetName val="purchase"/>
      <sheetName val="dpc cost"/>
      <sheetName val="Plant Availability"/>
      <sheetName val="MOD-PROJ"/>
      <sheetName val="Apr-99"/>
      <sheetName val="May-99"/>
      <sheetName val="Jun-99"/>
      <sheetName val="July-99"/>
      <sheetName val="Aug-99"/>
      <sheetName val="Sept-99"/>
      <sheetName val="Oct-99"/>
      <sheetName val="Nov-99"/>
      <sheetName val="Dec-99"/>
      <sheetName val="Jan-00"/>
      <sheetName val="Feb-00"/>
      <sheetName val="Mar-00"/>
      <sheetName val="A 3.7"/>
      <sheetName val="HLY_-99-00"/>
      <sheetName val="Hydro_Data"/>
      <sheetName val="dpc_cost"/>
      <sheetName val="Plant_Availability"/>
    </sheetNames>
    <sheetDataSet>
      <sheetData sheetId="0" refreshError="1"/>
      <sheetData sheetId="1" refreshError="1"/>
      <sheetData sheetId="2" refreshError="1"/>
      <sheetData sheetId="3" refreshError="1">
        <row r="1">
          <cell r="P1">
            <v>0.72</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5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_MP"/>
      <sheetName val="Tariff Sheet"/>
      <sheetName val="Summary_EZ"/>
      <sheetName val="Summary_WZ"/>
      <sheetName val="Summary_CZ"/>
      <sheetName val="Sale Summary_MP"/>
      <sheetName val="Sale Summary_EZ"/>
      <sheetName val="Sale Summary_WZ"/>
      <sheetName val="Sale Summary_CZ"/>
      <sheetName val="Saubhagya"/>
      <sheetName val="Existing vs Proposed Revenue"/>
    </sheetNames>
    <sheetDataSet>
      <sheetData sheetId="0"/>
      <sheetData sheetId="1">
        <row r="1">
          <cell r="A1" t="str">
            <v>Back to Index</v>
          </cell>
        </row>
      </sheetData>
      <sheetData sheetId="2"/>
      <sheetData sheetId="3"/>
      <sheetData sheetId="4"/>
      <sheetData sheetId="5"/>
      <sheetData sheetId="6"/>
      <sheetData sheetId="7"/>
      <sheetData sheetId="8"/>
      <sheetData sheetId="9"/>
      <sheetData sheetId="10"/>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000000000000"/>
      <sheetName val="BKDNS-11KV"/>
      <sheetName val="BKDNS-33KV"/>
      <sheetName val="BKDNS-EHT"/>
      <sheetName val="Newabstract"/>
      <sheetName val="SHORTFALL"/>
      <sheetName val="ehtbds"/>
      <sheetName val="EHT"/>
      <sheetName val="BKDNS"/>
      <sheetName val="ehtbd"/>
      <sheetName val="PTR-FAILURES"/>
      <sheetName val="DTR-FAILURES"/>
      <sheetName val="disomwiseDTRs"/>
      <sheetName val="EHT-ABSTRACT"/>
      <sheetName val="BKDNS (2)"/>
      <sheetName val="24-07-04 "/>
      <sheetName val="ABST(SOUTH)"/>
      <sheetName val="Profit &amp; Loss"/>
      <sheetName val="Profit &amp; Loss july"/>
      <sheetName val="27-08-04  (2)"/>
      <sheetName val="ABST(SOUTH) rev 08-04"/>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6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over all s curve"/>
      <sheetName val="CritIssues"/>
      <sheetName val="DETAIL SHEET"/>
      <sheetName val="ANALYSIS SHEET"/>
      <sheetName val="CONCERNS"/>
      <sheetName val="Sheet3 (2)"/>
      <sheetName val="SUMMERY"/>
      <sheetName val="Users Authorisations"/>
    </sheetNames>
    <sheetDataSet>
      <sheetData sheetId="0" refreshError="1"/>
      <sheetData sheetId="1"/>
      <sheetData sheetId="2" refreshError="1"/>
      <sheetData sheetId="3" refreshError="1">
        <row r="10">
          <cell r="L10">
            <v>37044</v>
          </cell>
          <cell r="M10">
            <v>37051</v>
          </cell>
          <cell r="N10">
            <v>37058</v>
          </cell>
          <cell r="O10">
            <v>37065</v>
          </cell>
          <cell r="P10">
            <v>37072</v>
          </cell>
          <cell r="Q10">
            <v>37079</v>
          </cell>
          <cell r="R10">
            <v>37086</v>
          </cell>
          <cell r="S10">
            <v>37093</v>
          </cell>
          <cell r="T10">
            <v>37100</v>
          </cell>
          <cell r="U10">
            <v>37107</v>
          </cell>
          <cell r="V10">
            <v>37114</v>
          </cell>
          <cell r="W10">
            <v>37121</v>
          </cell>
          <cell r="X10">
            <v>37128</v>
          </cell>
          <cell r="Y10">
            <v>37135</v>
          </cell>
          <cell r="Z10">
            <v>37142</v>
          </cell>
          <cell r="AA10">
            <v>37149</v>
          </cell>
          <cell r="AB10">
            <v>37156</v>
          </cell>
          <cell r="AC10">
            <v>37163</v>
          </cell>
          <cell r="AD10">
            <v>37170</v>
          </cell>
          <cell r="AE10">
            <v>37177</v>
          </cell>
          <cell r="AF10">
            <v>37184</v>
          </cell>
          <cell r="AG10">
            <v>37191</v>
          </cell>
          <cell r="AH10">
            <v>37198</v>
          </cell>
          <cell r="AI10">
            <v>37205</v>
          </cell>
          <cell r="AJ10">
            <v>37212</v>
          </cell>
          <cell r="AK10">
            <v>37219</v>
          </cell>
          <cell r="AL10">
            <v>37226</v>
          </cell>
          <cell r="AM10">
            <v>37233</v>
          </cell>
          <cell r="AN10">
            <v>37240</v>
          </cell>
          <cell r="AO10">
            <v>37247</v>
          </cell>
          <cell r="AP10">
            <v>37254</v>
          </cell>
          <cell r="AQ10">
            <v>37261</v>
          </cell>
          <cell r="AR10">
            <v>37268</v>
          </cell>
          <cell r="AS10">
            <v>37275</v>
          </cell>
          <cell r="AT10">
            <v>37282</v>
          </cell>
          <cell r="AU10">
            <v>37289</v>
          </cell>
          <cell r="AV10">
            <v>37296</v>
          </cell>
          <cell r="AW10">
            <v>37303</v>
          </cell>
          <cell r="AX10">
            <v>37310</v>
          </cell>
          <cell r="AY10">
            <v>37317</v>
          </cell>
          <cell r="AZ10">
            <v>37324</v>
          </cell>
          <cell r="BA10">
            <v>37331</v>
          </cell>
        </row>
        <row r="12">
          <cell r="L12">
            <v>0.91939793497976841</v>
          </cell>
          <cell r="N12">
            <v>0.99030277661504118</v>
          </cell>
          <cell r="P12">
            <v>1</v>
          </cell>
          <cell r="R12">
            <v>1</v>
          </cell>
          <cell r="T12">
            <v>1</v>
          </cell>
          <cell r="W12">
            <v>1</v>
          </cell>
          <cell r="X12">
            <v>1</v>
          </cell>
          <cell r="Y12">
            <v>1</v>
          </cell>
          <cell r="AA12">
            <v>1</v>
          </cell>
          <cell r="AC12">
            <v>1</v>
          </cell>
          <cell r="AE12">
            <v>1</v>
          </cell>
          <cell r="AH12">
            <v>1</v>
          </cell>
          <cell r="AJ12">
            <v>1</v>
          </cell>
          <cell r="AL12">
            <v>1</v>
          </cell>
          <cell r="AN12">
            <v>1</v>
          </cell>
          <cell r="AP12">
            <v>1</v>
          </cell>
          <cell r="AR12">
            <v>1</v>
          </cell>
          <cell r="AU12">
            <v>1</v>
          </cell>
          <cell r="AW12">
            <v>1</v>
          </cell>
          <cell r="AY12">
            <v>1</v>
          </cell>
          <cell r="BA12">
            <v>1</v>
          </cell>
        </row>
        <row r="13">
          <cell r="L13">
            <v>0.91939793497976841</v>
          </cell>
          <cell r="N13">
            <v>0.92567671271103669</v>
          </cell>
          <cell r="P13">
            <v>0.93132761266917818</v>
          </cell>
          <cell r="R13">
            <v>0.94562927305706712</v>
          </cell>
          <cell r="T13">
            <v>0.95686130877633591</v>
          </cell>
          <cell r="W13">
            <v>0.95686130877633591</v>
          </cell>
          <cell r="X13">
            <v>0.95686130877633591</v>
          </cell>
          <cell r="Y13">
            <v>0.95686130877633591</v>
          </cell>
          <cell r="Z13">
            <v>0.96644342123622162</v>
          </cell>
        </row>
        <row r="15">
          <cell r="L15">
            <v>0.89312549446961464</v>
          </cell>
          <cell r="N15">
            <v>0.92082276953216025</v>
          </cell>
          <cell r="P15">
            <v>0.95570598749506408</v>
          </cell>
          <cell r="R15">
            <v>1.0000076743079518</v>
          </cell>
          <cell r="T15">
            <v>1.0000076743079518</v>
          </cell>
          <cell r="W15">
            <v>1.0000076743079518</v>
          </cell>
          <cell r="X15">
            <v>1</v>
          </cell>
          <cell r="Y15">
            <v>1.0000076743079518</v>
          </cell>
          <cell r="AA15">
            <v>1.0000076743079518</v>
          </cell>
          <cell r="AC15">
            <v>1.0000076743079518</v>
          </cell>
          <cell r="AE15">
            <v>1.0000076743079518</v>
          </cell>
          <cell r="AH15">
            <v>1.0000076743079518</v>
          </cell>
          <cell r="AJ15">
            <v>1.0000076743079518</v>
          </cell>
          <cell r="AL15">
            <v>1.0000076743079518</v>
          </cell>
          <cell r="AN15">
            <v>1.0000076743079518</v>
          </cell>
          <cell r="AP15">
            <v>1.0000076743079518</v>
          </cell>
          <cell r="AR15">
            <v>1.0000076743079518</v>
          </cell>
          <cell r="AU15">
            <v>1.0000076743079518</v>
          </cell>
          <cell r="AW15">
            <v>1.0000076743079518</v>
          </cell>
          <cell r="AY15">
            <v>1.0000076743079518</v>
          </cell>
          <cell r="BA15">
            <v>1.0000076743079518</v>
          </cell>
        </row>
        <row r="16">
          <cell r="L16">
            <v>0.89312549446961464</v>
          </cell>
          <cell r="N16">
            <v>0.92082276953216025</v>
          </cell>
          <cell r="P16">
            <v>0.92786917956066683</v>
          </cell>
          <cell r="R16">
            <v>0.94217129892545737</v>
          </cell>
          <cell r="T16">
            <v>0.95689201690580283</v>
          </cell>
          <cell r="W16">
            <v>0.95689201690580283</v>
          </cell>
          <cell r="X16">
            <v>0.95689201690580283</v>
          </cell>
          <cell r="Y16">
            <v>0.95689201690580283</v>
          </cell>
          <cell r="Z16">
            <v>0.96647443688021251</v>
          </cell>
        </row>
        <row r="18">
          <cell r="L18">
            <v>0</v>
          </cell>
          <cell r="N18">
            <v>0</v>
          </cell>
          <cell r="P18">
            <v>0</v>
          </cell>
          <cell r="R18">
            <v>2.3804307937885542E-3</v>
          </cell>
          <cell r="T18">
            <v>2.2599785770530744E-2</v>
          </cell>
          <cell r="W18">
            <v>8.6974404865170177E-2</v>
          </cell>
          <cell r="X18">
            <v>0.14697440486517016</v>
          </cell>
          <cell r="Y18">
            <v>0.22464055285714485</v>
          </cell>
          <cell r="Z18">
            <v>0.3</v>
          </cell>
          <cell r="AA18">
            <v>0.42172657200446562</v>
          </cell>
          <cell r="AC18">
            <v>0.64032824836789182</v>
          </cell>
          <cell r="AE18">
            <v>0.84088511281930367</v>
          </cell>
          <cell r="AH18">
            <v>0.94993202229797302</v>
          </cell>
          <cell r="AJ18">
            <v>0.98847082204861225</v>
          </cell>
          <cell r="AL18">
            <v>0.99999999999999978</v>
          </cell>
          <cell r="AN18">
            <v>0.99999999999999978</v>
          </cell>
          <cell r="AP18">
            <v>0.99999999999999978</v>
          </cell>
          <cell r="AR18">
            <v>0.99999999999999978</v>
          </cell>
          <cell r="AU18">
            <v>0.99999999999999978</v>
          </cell>
          <cell r="AW18">
            <v>0.99999999999999978</v>
          </cell>
          <cell r="AY18">
            <v>0.99999999999999978</v>
          </cell>
          <cell r="BA18">
            <v>0.99999999999999978</v>
          </cell>
        </row>
        <row r="19">
          <cell r="L19">
            <v>0</v>
          </cell>
          <cell r="N19">
            <v>0</v>
          </cell>
          <cell r="P19">
            <v>0</v>
          </cell>
          <cell r="R19">
            <v>0</v>
          </cell>
          <cell r="S19">
            <v>0</v>
          </cell>
          <cell r="T19">
            <v>0</v>
          </cell>
          <cell r="U19">
            <v>0</v>
          </cell>
          <cell r="V19">
            <v>0</v>
          </cell>
          <cell r="W19">
            <v>0</v>
          </cell>
          <cell r="X19">
            <v>0</v>
          </cell>
          <cell r="Y19">
            <v>0</v>
          </cell>
          <cell r="Z19">
            <v>0</v>
          </cell>
          <cell r="AA19">
            <v>0</v>
          </cell>
          <cell r="AC19">
            <v>0</v>
          </cell>
          <cell r="AE19">
            <v>0</v>
          </cell>
          <cell r="AG19">
            <v>0</v>
          </cell>
          <cell r="AH19">
            <v>0</v>
          </cell>
          <cell r="AJ19">
            <v>0</v>
          </cell>
          <cell r="AL19">
            <v>0</v>
          </cell>
        </row>
        <row r="21">
          <cell r="L21">
            <v>0</v>
          </cell>
          <cell r="N21">
            <v>0</v>
          </cell>
          <cell r="P21">
            <v>6.6916836421089913E-3</v>
          </cell>
          <cell r="R21">
            <v>2.9219154387668218E-2</v>
          </cell>
          <cell r="T21">
            <v>7.7472282534953724E-2</v>
          </cell>
          <cell r="W21">
            <v>0.16754903180586575</v>
          </cell>
          <cell r="X21">
            <v>0.22754903180586575</v>
          </cell>
          <cell r="Y21">
            <v>0.30495825560038586</v>
          </cell>
          <cell r="Z21">
            <v>0.37995825560038587</v>
          </cell>
          <cell r="AA21">
            <v>0.47879200736018385</v>
          </cell>
          <cell r="AC21">
            <v>0.66049695012854148</v>
          </cell>
          <cell r="AE21">
            <v>0.81170798035669511</v>
          </cell>
          <cell r="AH21">
            <v>0.91688301087437651</v>
          </cell>
          <cell r="AJ21">
            <v>0.97238264254081697</v>
          </cell>
          <cell r="AL21">
            <v>0.99465163102722276</v>
          </cell>
          <cell r="AN21">
            <v>0.99999999999999989</v>
          </cell>
          <cell r="AP21">
            <v>0.99999999999999989</v>
          </cell>
          <cell r="AR21">
            <v>0.99999999999999989</v>
          </cell>
          <cell r="AU21">
            <v>0.99999999999999989</v>
          </cell>
          <cell r="AW21">
            <v>0.99999999999999989</v>
          </cell>
          <cell r="AY21">
            <v>0.99999999999999989</v>
          </cell>
          <cell r="BA21">
            <v>0.99999999999999989</v>
          </cell>
        </row>
        <row r="22">
          <cell r="L22">
            <v>0</v>
          </cell>
          <cell r="N22">
            <v>0</v>
          </cell>
          <cell r="P22">
            <v>2.4999264727508016E-3</v>
          </cell>
          <cell r="R22">
            <v>3.8136133250982816E-3</v>
          </cell>
          <cell r="T22">
            <v>5.051202279261878E-2</v>
          </cell>
          <cell r="W22">
            <v>0.10944138164329054</v>
          </cell>
          <cell r="X22">
            <v>0.11799329975174716</v>
          </cell>
          <cell r="Y22">
            <v>0.15210136088582321</v>
          </cell>
          <cell r="Z22">
            <v>0.20461243812837324</v>
          </cell>
          <cell r="AA22">
            <v>0</v>
          </cell>
          <cell r="AC22">
            <v>0</v>
          </cell>
          <cell r="AE22">
            <v>0</v>
          </cell>
          <cell r="AH22">
            <v>0</v>
          </cell>
          <cell r="AJ22">
            <v>0</v>
          </cell>
          <cell r="AL22">
            <v>0</v>
          </cell>
          <cell r="AN22">
            <v>0</v>
          </cell>
        </row>
        <row r="24">
          <cell r="L24">
            <v>1.6743944622193821E-2</v>
          </cell>
          <cell r="N24">
            <v>3.7909999902326998E-2</v>
          </cell>
          <cell r="P24">
            <v>0.12624262161801389</v>
          </cell>
          <cell r="R24">
            <v>0.28782530344911311</v>
          </cell>
          <cell r="T24">
            <v>0.4111375138311959</v>
          </cell>
          <cell r="W24">
            <v>0.47581602311780619</v>
          </cell>
          <cell r="X24">
            <v>0.4878160231178062</v>
          </cell>
          <cell r="Y24">
            <v>0.49533801140541694</v>
          </cell>
          <cell r="Z24">
            <v>0.55533801140541694</v>
          </cell>
          <cell r="AA24">
            <v>0.59589102203642652</v>
          </cell>
          <cell r="AC24">
            <v>0.79676569779691553</v>
          </cell>
          <cell r="AE24">
            <v>0.94298262676212585</v>
          </cell>
          <cell r="AH24">
            <v>0.99160743263701778</v>
          </cell>
          <cell r="AJ24">
            <v>1</v>
          </cell>
          <cell r="AL24">
            <v>1</v>
          </cell>
          <cell r="AN24">
            <v>1</v>
          </cell>
          <cell r="AP24">
            <v>1</v>
          </cell>
          <cell r="AR24">
            <v>1</v>
          </cell>
          <cell r="AU24">
            <v>1</v>
          </cell>
          <cell r="AW24">
            <v>1</v>
          </cell>
          <cell r="AY24">
            <v>1</v>
          </cell>
          <cell r="BA24">
            <v>1</v>
          </cell>
        </row>
        <row r="25">
          <cell r="L25">
            <v>1.6743944622193821E-2</v>
          </cell>
          <cell r="N25">
            <v>3.6069247373642525E-2</v>
          </cell>
          <cell r="P25">
            <v>0.14664904831604755</v>
          </cell>
          <cell r="R25">
            <v>0.20853187698223888</v>
          </cell>
          <cell r="T25">
            <v>0.27250769872620445</v>
          </cell>
          <cell r="W25">
            <v>0.30794904817651469</v>
          </cell>
          <cell r="X25">
            <v>0.33725095126535387</v>
          </cell>
          <cell r="Y25">
            <v>0.34283226613941853</v>
          </cell>
          <cell r="Z25">
            <v>0.38776185087563858</v>
          </cell>
          <cell r="AA25">
            <v>0</v>
          </cell>
          <cell r="AC25">
            <v>0</v>
          </cell>
          <cell r="AE25">
            <v>0</v>
          </cell>
          <cell r="AH25">
            <v>0</v>
          </cell>
          <cell r="AJ25">
            <v>0</v>
          </cell>
        </row>
        <row r="27">
          <cell r="L27">
            <v>1.7849742631617871E-2</v>
          </cell>
          <cell r="N27">
            <v>4.0682826465377381E-2</v>
          </cell>
          <cell r="P27">
            <v>8.1161372049561586E-2</v>
          </cell>
          <cell r="R27">
            <v>0.19783840669570052</v>
          </cell>
          <cell r="T27">
            <v>0.32073986797907061</v>
          </cell>
          <cell r="W27">
            <v>0.43882303324928812</v>
          </cell>
          <cell r="X27">
            <v>0.46382303324928814</v>
          </cell>
          <cell r="Y27">
            <v>0.48570272840584294</v>
          </cell>
          <cell r="Z27">
            <v>0.52070272840584297</v>
          </cell>
          <cell r="AA27">
            <v>0.56468214810457551</v>
          </cell>
          <cell r="AC27">
            <v>0.71385750285195237</v>
          </cell>
          <cell r="AE27">
            <v>0.87673387931881663</v>
          </cell>
          <cell r="AH27">
            <v>0.96623918047161728</v>
          </cell>
          <cell r="AJ27">
            <v>0.99443582773590578</v>
          </cell>
          <cell r="AL27">
            <v>1</v>
          </cell>
          <cell r="AN27">
            <v>1</v>
          </cell>
          <cell r="AP27">
            <v>1</v>
          </cell>
          <cell r="AR27">
            <v>1</v>
          </cell>
          <cell r="AU27">
            <v>1</v>
          </cell>
          <cell r="AW27">
            <v>1</v>
          </cell>
          <cell r="AY27">
            <v>1</v>
          </cell>
          <cell r="BA27">
            <v>1</v>
          </cell>
        </row>
        <row r="28">
          <cell r="L28">
            <v>1.3067253448903762E-2</v>
          </cell>
          <cell r="N28">
            <v>2.1568293666463418E-2</v>
          </cell>
          <cell r="P28">
            <v>7.2626859798765708E-2</v>
          </cell>
          <cell r="R28">
            <v>0.10740542810778078</v>
          </cell>
          <cell r="T28">
            <v>0.20994464730973647</v>
          </cell>
          <cell r="W28">
            <v>0.25789163039974777</v>
          </cell>
          <cell r="X28">
            <v>0.30098984619291547</v>
          </cell>
          <cell r="Y28">
            <v>0.30798393139447766</v>
          </cell>
          <cell r="Z28">
            <v>0.35626230505513645</v>
          </cell>
          <cell r="AA28">
            <v>0</v>
          </cell>
          <cell r="AC28">
            <v>0</v>
          </cell>
          <cell r="AE28">
            <v>0</v>
          </cell>
          <cell r="AH28">
            <v>0</v>
          </cell>
          <cell r="AJ28">
            <v>0</v>
          </cell>
          <cell r="AL28">
            <v>0</v>
          </cell>
        </row>
        <row r="30">
          <cell r="L30">
            <v>0</v>
          </cell>
          <cell r="N30">
            <v>0</v>
          </cell>
          <cell r="P30">
            <v>0</v>
          </cell>
          <cell r="R30">
            <v>0</v>
          </cell>
          <cell r="T30">
            <v>0</v>
          </cell>
          <cell r="W30">
            <v>0</v>
          </cell>
          <cell r="Y30">
            <v>0</v>
          </cell>
          <cell r="AA30">
            <v>2.7977805901403283E-2</v>
          </cell>
          <cell r="AC30">
            <v>0.10779287283849312</v>
          </cell>
          <cell r="AE30">
            <v>0.25931603269483516</v>
          </cell>
          <cell r="AH30">
            <v>0.41865145728765613</v>
          </cell>
          <cell r="AJ30">
            <v>0.46623763374067212</v>
          </cell>
          <cell r="AL30">
            <v>0.51047405986662098</v>
          </cell>
          <cell r="AN30">
            <v>0.56456577560551879</v>
          </cell>
          <cell r="AP30">
            <v>0.6601684895896428</v>
          </cell>
          <cell r="AR30">
            <v>0.79492215804626243</v>
          </cell>
          <cell r="AU30">
            <v>0.90139567913629648</v>
          </cell>
          <cell r="AW30">
            <v>0.96639909927725787</v>
          </cell>
          <cell r="AY30">
            <v>0.99462539028507024</v>
          </cell>
          <cell r="BA30">
            <v>1</v>
          </cell>
        </row>
        <row r="31">
          <cell r="L31">
            <v>0</v>
          </cell>
          <cell r="N31">
            <v>0</v>
          </cell>
          <cell r="P31">
            <v>0</v>
          </cell>
          <cell r="R31">
            <v>0</v>
          </cell>
          <cell r="T31">
            <v>0</v>
          </cell>
          <cell r="W31">
            <v>0</v>
          </cell>
          <cell r="X31">
            <v>0</v>
          </cell>
          <cell r="Y31">
            <v>0</v>
          </cell>
          <cell r="AA31">
            <v>0</v>
          </cell>
          <cell r="AC31">
            <v>0</v>
          </cell>
          <cell r="AE31">
            <v>0</v>
          </cell>
          <cell r="AH31">
            <v>0</v>
          </cell>
          <cell r="AJ31">
            <v>0</v>
          </cell>
          <cell r="AL31">
            <v>0</v>
          </cell>
          <cell r="AN31">
            <v>0</v>
          </cell>
          <cell r="AP31">
            <v>0</v>
          </cell>
          <cell r="AR31">
            <v>0</v>
          </cell>
          <cell r="AU31">
            <v>0</v>
          </cell>
          <cell r="AW31">
            <v>0</v>
          </cell>
          <cell r="AY31">
            <v>0</v>
          </cell>
          <cell r="BA31">
            <v>0</v>
          </cell>
        </row>
        <row r="54">
          <cell r="L54">
            <v>0.44047337977177931</v>
          </cell>
          <cell r="N54">
            <v>0.46006348124269364</v>
          </cell>
          <cell r="P54">
            <v>0.49432992119408287</v>
          </cell>
          <cell r="R54">
            <v>0.55475346079269849</v>
          </cell>
          <cell r="T54">
            <v>0.59383328395116886</v>
          </cell>
          <cell r="W54">
            <v>0.63407603834982917</v>
          </cell>
          <cell r="X54">
            <v>0.64653376856509359</v>
          </cell>
          <cell r="Y54">
            <v>0.67094873696075719</v>
          </cell>
          <cell r="Z54">
            <v>0.68931348798398795</v>
          </cell>
          <cell r="AA54">
            <v>0.72969405543426347</v>
          </cell>
          <cell r="AC54">
            <v>0.81388214962756034</v>
          </cell>
          <cell r="AE54">
            <v>0.89639675585243639</v>
          </cell>
          <cell r="AH54">
            <v>0.94445140444107056</v>
          </cell>
          <cell r="AJ54">
            <v>0.96021505869683488</v>
          </cell>
          <cell r="AL54">
            <v>0.96647065996666137</v>
          </cell>
          <cell r="AN54">
            <v>0.9703736875722615</v>
          </cell>
          <cell r="AP54">
            <v>0.9768810562080471</v>
          </cell>
          <cell r="AR54">
            <v>0.98605330414043613</v>
          </cell>
          <cell r="AU54">
            <v>0.9933006135818605</v>
          </cell>
          <cell r="AW54">
            <v>0.99772518690008594</v>
          </cell>
          <cell r="AY54">
            <v>0.99964645956227516</v>
          </cell>
          <cell r="BA54">
            <v>1.0000122919244645</v>
          </cell>
        </row>
        <row r="55">
          <cell r="L55">
            <v>0.43974091174764435</v>
          </cell>
          <cell r="N55">
            <v>0.45691147572755314</v>
          </cell>
          <cell r="P55">
            <v>0.48175844201387791</v>
          </cell>
          <cell r="R55">
            <v>0.5016635379898855</v>
          </cell>
          <cell r="T55">
            <v>0.53428292554164736</v>
          </cell>
          <cell r="W55">
            <v>0.54838567492262125</v>
          </cell>
          <cell r="X55">
            <v>0.55891371560164804</v>
          </cell>
          <cell r="Y55">
            <v>0.56207611295574722</v>
          </cell>
          <cell r="Z55">
            <v>0.58178408860555331</v>
          </cell>
          <cell r="AA55">
            <v>0</v>
          </cell>
          <cell r="AC55">
            <v>0</v>
          </cell>
          <cell r="AE55">
            <v>0</v>
          </cell>
          <cell r="AH55">
            <v>0</v>
          </cell>
          <cell r="AJ55">
            <v>0</v>
          </cell>
          <cell r="AL55">
            <v>0</v>
          </cell>
          <cell r="AN55">
            <v>0</v>
          </cell>
          <cell r="AP55">
            <v>0</v>
          </cell>
          <cell r="AR55">
            <v>0</v>
          </cell>
          <cell r="AU55">
            <v>0</v>
          </cell>
          <cell r="AW55">
            <v>0</v>
          </cell>
          <cell r="AY55">
            <v>0</v>
          </cell>
          <cell r="BA55">
            <v>0</v>
          </cell>
        </row>
      </sheetData>
      <sheetData sheetId="4" refreshError="1"/>
      <sheetData sheetId="5" refreshError="1"/>
      <sheetData sheetId="6" refreshError="1"/>
      <sheetData sheetId="7" refreshError="1"/>
      <sheetData sheetId="8" refreshError="1"/>
    </sheetDataSet>
  </externalBook>
</externalLink>
</file>

<file path=xl/externalLinks/externalLink6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put_Print"/>
      <sheetName val="EA_II"/>
      <sheetName val="EA_III_stnwise"/>
      <sheetName val="Tr Loss WR,MP,Tot "/>
      <sheetName val="THERMAL"/>
      <sheetName val="CSD0506"/>
      <sheetName val="Monthwise_MPLOSS"/>
      <sheetName val="HYDEL"/>
      <sheetName val="STN WISE EMR"/>
      <sheetName val="MPPGCL-injection"/>
      <sheetName val="Monthwise Inj_Losses"/>
      <sheetName val="Sheet1"/>
      <sheetName val="EA_IV"/>
      <sheetName val="EA_III"/>
      <sheetName val="EA_Summary"/>
      <sheetName val="EA_I"/>
      <sheetName val="Sheet6"/>
      <sheetName val="Sheet3"/>
      <sheetName val="Tr Loss WR,MP,Tot"/>
      <sheetName val="CHECK SHEET NEW"/>
      <sheetName val="BUS LOSSES"/>
      <sheetName val="Amount"/>
      <sheetName val="PR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6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llTags"/>
      <sheetName val="CntrlVlv"/>
      <sheetName val="FlowMtr"/>
      <sheetName val="IsolnVlv"/>
      <sheetName val="MOVs"/>
      <sheetName val="RelVlvs"/>
      <sheetName val="Overall"/>
      <sheetName val="ETASlippage"/>
      <sheetName val="BND-Merox-LNUU"/>
      <sheetName val="BSD-CPP"/>
      <sheetName val="BSN-Arom"/>
      <sheetName val="CD-FCC"/>
      <sheetName val="JP-Os&amp;Us"/>
      <sheetName val="JP-R_RLoading"/>
      <sheetName val="MDM-SHP_TAME"/>
      <sheetName val="MDM-RURW"/>
      <sheetName val="PBMR-Marine&amp;MTF"/>
      <sheetName val="RLG-CrudeHTrtr"/>
      <sheetName val="RMS-Utility"/>
      <sheetName val="SC-ATU_SWS"/>
      <sheetName val="SC-Coker"/>
      <sheetName val="InputActDelETA"/>
      <sheetName val="ProfileETAQrys"/>
      <sheetName val="InputPO_Del"/>
      <sheetName val="ProfilePO_DelQrys"/>
      <sheetName val="ChtData"/>
      <sheetName val="ChtData2"/>
      <sheetName val="Module1"/>
      <sheetName val="Module2"/>
      <sheetName val="finstats"/>
      <sheetName val="DATA"/>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sheetData sheetId="22"/>
      <sheetData sheetId="23"/>
      <sheetData sheetId="24" refreshError="1"/>
      <sheetData sheetId="25" refreshError="1"/>
      <sheetData sheetId="26" refreshError="1"/>
      <sheetData sheetId="27" refreshError="1"/>
      <sheetData sheetId="28" refreshError="1"/>
      <sheetData sheetId="29" refreshError="1"/>
      <sheetData sheetId="30" refreshError="1"/>
    </sheetDataSet>
  </externalBook>
</externalLink>
</file>

<file path=xl/externalLinks/externalLink6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1.1 "/>
      <sheetName val="A 2.1 PY"/>
      <sheetName val="A 2.1 CY"/>
      <sheetName val="A 2.1 EY"/>
      <sheetName val="A 2.2"/>
      <sheetName val="A 2.3"/>
      <sheetName val="Power Pur 3.1 (PY)"/>
      <sheetName val="Power Pur 3.1 (CY)"/>
      <sheetName val="Power Pur 3.1 (EY)"/>
      <sheetName val="A 3.2"/>
      <sheetName val="A 3.3 PY"/>
      <sheetName val="A 3.3 CY"/>
      <sheetName val="A 3.3 EY"/>
      <sheetName val="A 3.4"/>
      <sheetName val="A 3.5"/>
      <sheetName val="A 3.6 (PY)"/>
      <sheetName val="A 3.6 (CY)"/>
      <sheetName val="A 3.6 (EY)"/>
      <sheetName val="A 3.7"/>
      <sheetName val="A 3.8"/>
      <sheetName val="A 3.9"/>
      <sheetName val="A 3.10 "/>
      <sheetName val="A-5.1(PY)"/>
      <sheetName val="A-5.1(CY) "/>
      <sheetName val="A-5.1(EY)"/>
      <sheetName val="A-5.2(PY)"/>
      <sheetName val="A-5.2(CY)"/>
      <sheetName val="A-5.2(EY)"/>
      <sheetName val="A -5.3"/>
      <sheetName val="form 6.1 (PY) Gen"/>
      <sheetName val="form 6.1(PY)T&amp;D "/>
      <sheetName val="form 6.1 (CY) Gen"/>
      <sheetName val="form 6.1(CY) T&amp;D"/>
      <sheetName val="form 6.1 (EY) Gen "/>
      <sheetName val="form 6.1(EY) T&amp;D"/>
      <sheetName val="A 7.1"/>
      <sheetName val="A 7.2"/>
      <sheetName val="A 7.3"/>
      <sheetName val="A 7.4"/>
      <sheetName val="A 8.1"/>
      <sheetName val="A 8.2"/>
      <sheetName val="A 8.3"/>
      <sheetName val="A 8.4"/>
      <sheetName val="A 8.5"/>
      <sheetName val="A 8.6"/>
      <sheetName val="A 8.7"/>
      <sheetName val="A 8.8"/>
      <sheetName val="A 8.9"/>
      <sheetName val="A 8.10"/>
      <sheetName val="8.11 PY"/>
      <sheetName val="8.11 CY"/>
      <sheetName val="8.11 EY"/>
      <sheetName val="A-10.1"/>
      <sheetName val="A 10.2 (A)"/>
      <sheetName val="A 10.2 B"/>
      <sheetName val="A 10.2 C"/>
      <sheetName val="A 10.2 D"/>
      <sheetName val="A 10.3"/>
      <sheetName val="A 10.4"/>
      <sheetName val="Rev Calculation"/>
      <sheetName val="A 9.1"/>
      <sheetName val="A 3_7"/>
      <sheetName val="form_x0000__x0000__x0000__x0000__x0000__x0000__x0000__x0000__x0000__x0000__x0000__x0000__x0000_"/>
      <sheetName val=""/>
      <sheetName val="form"/>
      <sheetName val="form?????????????"/>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row r="35">
          <cell r="G35">
            <v>64254.226096970044</v>
          </cell>
          <cell r="I35">
            <v>63490.540060935658</v>
          </cell>
        </row>
        <row r="44">
          <cell r="I44">
            <v>17654.636270525258</v>
          </cell>
        </row>
      </sheetData>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sheetData sheetId="62" refreshError="1"/>
      <sheetData sheetId="63" refreshError="1"/>
      <sheetData sheetId="64" refreshError="1"/>
      <sheetData sheetId="65" refreshError="1"/>
    </sheetDataSet>
  </externalBook>
</externalLink>
</file>

<file path=xl/externalLinks/externalLink6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HALLAN DETAILS"/>
      <sheetName val="XLR_NoRangeSheet"/>
      <sheetName val="CHALLAN_DETAILS"/>
    </sheetNames>
    <sheetDataSet>
      <sheetData sheetId="0" refreshError="1"/>
      <sheetData sheetId="1" refreshError="1">
        <row r="6">
          <cell r="D6" t="str">
            <v>15/04/2006</v>
          </cell>
          <cell r="E6" t="str">
            <v>15/05/2006</v>
          </cell>
          <cell r="F6" t="str">
            <v>15/06/2006</v>
          </cell>
          <cell r="G6" t="str">
            <v>15/07/2006</v>
          </cell>
          <cell r="H6" t="str">
            <v>14/08/2006</v>
          </cell>
          <cell r="I6" t="str">
            <v>15/09/2006</v>
          </cell>
          <cell r="J6" t="str">
            <v>15/10/2006</v>
          </cell>
          <cell r="K6" t="str">
            <v>15/11/2006</v>
          </cell>
          <cell r="L6" t="str">
            <v>15/12/2006</v>
          </cell>
          <cell r="M6" t="str">
            <v>15/01/2007</v>
          </cell>
          <cell r="N6">
            <v>0</v>
          </cell>
          <cell r="O6" t="str">
            <v>15/03/2007</v>
          </cell>
        </row>
      </sheetData>
      <sheetData sheetId="2"/>
    </sheetDataSet>
  </externalBook>
</externalLink>
</file>

<file path=xl/externalLinks/externalLink6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ily input"/>
      <sheetName val="Daily report"/>
      <sheetName val="OCM2"/>
      <sheetName val="OCM4"/>
      <sheetName val="OCM1"/>
      <sheetName val="OCM3"/>
      <sheetName val="OCM5"/>
      <sheetName val="OCM7"/>
      <sheetName val="INDEX"/>
      <sheetName val="OCM6"/>
      <sheetName val="highlight"/>
      <sheetName val="water"/>
      <sheetName val="AWARD"/>
      <sheetName val="CE"/>
      <sheetName val="hrawd"/>
      <sheetName val="04REL"/>
      <sheetName val="Daily_input"/>
      <sheetName val="Daily_report"/>
      <sheetName val="Instruction Sheet"/>
    </sheetNames>
    <sheetDataSet>
      <sheetData sheetId="0" refreshError="1"/>
      <sheetData sheetId="1" refreshError="1"/>
      <sheetData sheetId="2"/>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 sheetId="16"/>
      <sheetData sheetId="17"/>
      <sheetData sheetId="18" refreshError="1"/>
    </sheetDataSet>
  </externalBook>
</externalLink>
</file>

<file path=xl/externalLinks/externalLink6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LY -99-00"/>
      <sheetName val="Hydro Data"/>
      <sheetName val="HLY0001"/>
      <sheetName val="SUMMERY"/>
      <sheetName val="mnthly-chrt"/>
      <sheetName val="purchase"/>
      <sheetName val="dpc cost"/>
      <sheetName val="Plant Availability"/>
      <sheetName val="MOD-PROJ"/>
      <sheetName val="Apr-99"/>
      <sheetName val="May-99"/>
      <sheetName val="Jun-99"/>
      <sheetName val="July-99"/>
      <sheetName val="Aug-99"/>
      <sheetName val="Sept-99"/>
      <sheetName val="Oct-99"/>
      <sheetName val="Nov-99"/>
      <sheetName val="Dec-99"/>
      <sheetName val="Jan-00"/>
      <sheetName val="Feb-00"/>
      <sheetName val="Mar-00"/>
    </sheetNames>
    <sheetDataSet>
      <sheetData sheetId="0" refreshError="1"/>
      <sheetData sheetId="1" refreshError="1"/>
      <sheetData sheetId="2" refreshError="1"/>
      <sheetData sheetId="3" refreshError="1">
        <row r="1">
          <cell r="P1">
            <v>0.72</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MFIXLD"/>
      <sheetName val="FC"/>
      <sheetName val="Load"/>
      <sheetName val="BD-Cons-FY 2017-18"/>
      <sheetName val="Cons- FY 2018-19"/>
      <sheetName val="DVVNL"/>
      <sheetName val="MVVNL"/>
      <sheetName val="PVVNL"/>
      <sheetName val="PuVVNL"/>
      <sheetName val="KESCo"/>
      <sheetName val="Cons-Existing-re comp"/>
      <sheetName val="Re-computation of sales-19- (2)"/>
      <sheetName val="Sheet4"/>
      <sheetName val="LMV-10 working"/>
      <sheetName val="FY 2017-18 Revenue"/>
      <sheetName val="Discom wise Reveneue FY 2017-18"/>
      <sheetName val="DVVNL_Prop"/>
      <sheetName val="MVVNL_Prop"/>
      <sheetName val="PVVNL_prop"/>
      <sheetName val="PuVVNL_Prop"/>
      <sheetName val="KESCo_Prop"/>
      <sheetName val="Re-computation of sales-19-20"/>
    </sheetNames>
    <sheetDataSet>
      <sheetData sheetId="0" refreshError="1">
        <row r="1">
          <cell r="A1" t="str">
            <v>CATEGORY</v>
          </cell>
          <cell r="B1" t="str">
            <v>RESULT</v>
          </cell>
          <cell r="C1" t="str">
            <v>RESULT</v>
          </cell>
          <cell r="D1" t="str">
            <v>FIXED</v>
          </cell>
          <cell r="E1" t="str">
            <v>LOAD</v>
          </cell>
        </row>
        <row r="2">
          <cell r="D2">
            <v>38388</v>
          </cell>
        </row>
        <row r="3">
          <cell r="A3" t="str">
            <v>LMV-1</v>
          </cell>
          <cell r="B3" t="str">
            <v>D(2)            Other Upto 1kw and 1 Phase</v>
          </cell>
          <cell r="C3" t="str">
            <v>D(2)            Other Upto 1kw and 1 Phase</v>
          </cell>
          <cell r="D3">
            <v>19075</v>
          </cell>
          <cell r="E3">
            <v>394</v>
          </cell>
        </row>
        <row r="4">
          <cell r="A4" t="str">
            <v>LMV-1</v>
          </cell>
          <cell r="B4" t="str">
            <v>D(3)            Other Above 1kw and 1 Phase</v>
          </cell>
          <cell r="C4" t="str">
            <v>D(3)            Other Above 1kw and 1 Phase</v>
          </cell>
          <cell r="D4">
            <v>1376075</v>
          </cell>
          <cell r="E4">
            <v>28198</v>
          </cell>
        </row>
        <row r="5">
          <cell r="A5" t="str">
            <v>LMV-1</v>
          </cell>
          <cell r="B5" t="str">
            <v>D(4)            Other 3 Phase</v>
          </cell>
          <cell r="C5" t="str">
            <v>D(4)            Other 3 Phase</v>
          </cell>
          <cell r="D5">
            <v>418309.83</v>
          </cell>
          <cell r="E5">
            <v>8737</v>
          </cell>
        </row>
        <row r="6">
          <cell r="A6" t="str">
            <v>LMV-1</v>
          </cell>
          <cell r="B6" t="str">
            <v>D(5)            Registered Societies</v>
          </cell>
          <cell r="C6" t="str">
            <v>D(5)            Registered Societies</v>
          </cell>
          <cell r="D6">
            <v>74580</v>
          </cell>
          <cell r="E6">
            <v>2486</v>
          </cell>
        </row>
        <row r="7">
          <cell r="A7" t="str">
            <v>LMV-2</v>
          </cell>
          <cell r="B7" t="str">
            <v>C(1)            Other Upto 1kw and 1 Phase</v>
          </cell>
          <cell r="C7" t="str">
            <v>C(1)            Other Upto 1kw and 1 Phase</v>
          </cell>
          <cell r="D7">
            <v>320</v>
          </cell>
          <cell r="E7">
            <v>4</v>
          </cell>
        </row>
        <row r="8">
          <cell r="A8" t="str">
            <v>LMV-2</v>
          </cell>
          <cell r="B8" t="str">
            <v>C(2)            Other Above 1kw and 1 Phase</v>
          </cell>
          <cell r="C8" t="str">
            <v>C(2)            Other Above 1kw and 1 Phase</v>
          </cell>
          <cell r="D8">
            <v>80104</v>
          </cell>
          <cell r="E8">
            <v>1023</v>
          </cell>
        </row>
        <row r="9">
          <cell r="A9" t="str">
            <v>LMV-2</v>
          </cell>
          <cell r="B9" t="str">
            <v>C(3)            Other 3 Phase</v>
          </cell>
          <cell r="C9" t="str">
            <v>C(3)            Other 3 Phase</v>
          </cell>
          <cell r="D9">
            <v>220124.58</v>
          </cell>
          <cell r="E9">
            <v>3191.3330000000001</v>
          </cell>
        </row>
        <row r="10">
          <cell r="A10" t="str">
            <v>LMV-4(A)</v>
          </cell>
          <cell r="B10" t="str">
            <v>PI(1)           Other Upto 1kw and 1 Phase</v>
          </cell>
          <cell r="C10" t="str">
            <v>PI(1)           Other Upto 1kw and 1 Phase</v>
          </cell>
          <cell r="D10">
            <v>75</v>
          </cell>
          <cell r="E10">
            <v>1</v>
          </cell>
        </row>
        <row r="11">
          <cell r="A11" t="str">
            <v>LMV-4(A)</v>
          </cell>
          <cell r="B11" t="str">
            <v>PI(2)           Other Above 1kw and 1 Phase</v>
          </cell>
          <cell r="C11" t="str">
            <v>PI(2)           Other Above 1kw and 1 Phase</v>
          </cell>
          <cell r="D11">
            <v>750</v>
          </cell>
          <cell r="E11">
            <v>12</v>
          </cell>
        </row>
        <row r="12">
          <cell r="A12" t="str">
            <v>LMV-4(A)</v>
          </cell>
          <cell r="B12" t="str">
            <v>PI(3)           Other 3 Phase</v>
          </cell>
          <cell r="C12" t="str">
            <v>PI(3)           Other 3 Phase</v>
          </cell>
          <cell r="D12">
            <v>70533</v>
          </cell>
          <cell r="E12">
            <v>1006.22</v>
          </cell>
        </row>
        <row r="13">
          <cell r="A13" t="str">
            <v>LMV-4(B)</v>
          </cell>
          <cell r="B13" t="str">
            <v>PI(1)           Other Upto 5kw</v>
          </cell>
          <cell r="C13" t="str">
            <v>PI(1)           Other Upto 5kw</v>
          </cell>
          <cell r="D13">
            <v>1600</v>
          </cell>
          <cell r="E13">
            <v>20</v>
          </cell>
        </row>
        <row r="14">
          <cell r="A14" t="str">
            <v>LMV-4(B)</v>
          </cell>
          <cell r="B14" t="str">
            <v>PI(2)           Other 5kw to 10kw</v>
          </cell>
          <cell r="C14" t="str">
            <v>PI(2)           Other 5kw to 10kw</v>
          </cell>
          <cell r="D14">
            <v>1320</v>
          </cell>
          <cell r="E14">
            <v>17.5</v>
          </cell>
        </row>
        <row r="15">
          <cell r="A15" t="str">
            <v>LMV-4(B)</v>
          </cell>
          <cell r="B15" t="str">
            <v>PI(3)           Other Above 10kw</v>
          </cell>
          <cell r="C15" t="str">
            <v>PI(3)           Other Above 10kw</v>
          </cell>
          <cell r="D15">
            <v>154306.48000000001</v>
          </cell>
          <cell r="E15">
            <v>2276</v>
          </cell>
        </row>
        <row r="16">
          <cell r="A16" t="str">
            <v>LMV-5</v>
          </cell>
          <cell r="B16" t="str">
            <v>PTW             PTW (Metered) LMV-5</v>
          </cell>
          <cell r="C16" t="str">
            <v>PTW             PTW (Metered) LMV-5</v>
          </cell>
          <cell r="D16">
            <v>12097.5</v>
          </cell>
          <cell r="E16">
            <v>445.5</v>
          </cell>
        </row>
        <row r="17">
          <cell r="A17" t="str">
            <v>LMV-6</v>
          </cell>
          <cell r="B17" t="str">
            <v>Upto 25 BHP :</v>
          </cell>
          <cell r="C17" t="str">
            <v>Upto 25 BHP :</v>
          </cell>
        </row>
        <row r="18">
          <cell r="A18" t="str">
            <v>LMV-6</v>
          </cell>
          <cell r="B18" t="str">
            <v>I(1)a(i)        Supply on rural feeder</v>
          </cell>
          <cell r="C18" t="str">
            <v>I(1)a(i)        Supply on rural feeder</v>
          </cell>
          <cell r="D18">
            <v>9693.5400000000009</v>
          </cell>
          <cell r="E18">
            <v>195.51</v>
          </cell>
        </row>
        <row r="19">
          <cell r="A19" t="str">
            <v>LMV-6</v>
          </cell>
          <cell r="B19" t="str">
            <v>I(1)a(ii)       Supply on urban feeder</v>
          </cell>
          <cell r="C19" t="str">
            <v>I(1)a(ii)       Supply on urban feeder</v>
          </cell>
          <cell r="D19">
            <v>217074.06</v>
          </cell>
          <cell r="E19">
            <v>3450.1750000000002</v>
          </cell>
        </row>
        <row r="20">
          <cell r="A20" t="str">
            <v>LMV-6</v>
          </cell>
          <cell r="B20" t="str">
            <v>Above 25 BHP and upto 100 BHP :</v>
          </cell>
          <cell r="C20" t="str">
            <v>Above 25 BHP and upto 100 BHP :</v>
          </cell>
        </row>
        <row r="21">
          <cell r="A21" t="str">
            <v>LMV-6</v>
          </cell>
          <cell r="B21" t="str">
            <v>I(1)b(ii)-A     Urban cons-unrestricted supply (Peak-hours)</v>
          </cell>
          <cell r="C21" t="str">
            <v>I(1)b(ii)-A     Urban cons-unrestricted supply (Peak-hours)</v>
          </cell>
          <cell r="D21">
            <v>314095.7</v>
          </cell>
          <cell r="E21">
            <v>5525</v>
          </cell>
        </row>
        <row r="22">
          <cell r="A22" t="str">
            <v>LMV-6</v>
          </cell>
          <cell r="B22" t="str">
            <v>I(1)b(ii)-B     Urban cons-restricted supply</v>
          </cell>
          <cell r="C22" t="str">
            <v>I(1)b(ii)-B     Urban cons-restricted supply</v>
          </cell>
          <cell r="D22">
            <v>216282.55</v>
          </cell>
          <cell r="E22">
            <v>3813.1660000000002</v>
          </cell>
        </row>
        <row r="23">
          <cell r="A23" t="str">
            <v>LMV-6</v>
          </cell>
          <cell r="B23" t="str">
            <v>I(1)b(ii)-C     Consumers - supply on rural feeders</v>
          </cell>
          <cell r="C23" t="str">
            <v>I(1)b(ii)-C     Consumers - supply on rural feeders</v>
          </cell>
          <cell r="D23">
            <v>0</v>
          </cell>
          <cell r="E23">
            <v>0</v>
          </cell>
        </row>
        <row r="24">
          <cell r="A24" t="str">
            <v>LMV-7</v>
          </cell>
          <cell r="B24" t="str">
            <v>PWW             Public Water Works (Metered) LMV-7</v>
          </cell>
          <cell r="C24" t="str">
            <v>PWW             Public Water Works (Metered) LMV-7</v>
          </cell>
          <cell r="D24">
            <v>46450.5</v>
          </cell>
          <cell r="E24">
            <v>688.34</v>
          </cell>
        </row>
        <row r="25">
          <cell r="A25" t="str">
            <v>LMV-9</v>
          </cell>
          <cell r="B25" t="str">
            <v>C(1)            Other Upto 5kw</v>
          </cell>
          <cell r="C25" t="str">
            <v>C(1)            Other Upto 5kw</v>
          </cell>
          <cell r="D25">
            <v>0</v>
          </cell>
          <cell r="E25">
            <v>2440</v>
          </cell>
        </row>
        <row r="26">
          <cell r="A26" t="str">
            <v>LMV-9</v>
          </cell>
          <cell r="B26" t="str">
            <v>C(2)            Other 5kw to 10kw</v>
          </cell>
          <cell r="C26" t="str">
            <v>C(2)            Other 5kw to 10kw</v>
          </cell>
          <cell r="D26">
            <v>0</v>
          </cell>
          <cell r="E26">
            <v>334</v>
          </cell>
        </row>
        <row r="27">
          <cell r="A27" t="str">
            <v>LMV-9</v>
          </cell>
          <cell r="B27" t="str">
            <v>C(3)            Other Above 10kw</v>
          </cell>
          <cell r="C27" t="str">
            <v>C(3)            Other Above 10kw</v>
          </cell>
          <cell r="D27">
            <v>0</v>
          </cell>
          <cell r="E27">
            <v>1403</v>
          </cell>
        </row>
        <row r="28">
          <cell r="A28" t="str">
            <v>HV-2</v>
          </cell>
          <cell r="B28" t="str">
            <v>I(2O)a(i)       Unrestricted and Independent Feeder</v>
          </cell>
          <cell r="C28" t="str">
            <v>I(2O)a(i)       Unrestricted and Independent Feeder</v>
          </cell>
          <cell r="D28">
            <v>541620</v>
          </cell>
          <cell r="E28">
            <v>3200</v>
          </cell>
        </row>
        <row r="29">
          <cell r="A29" t="str">
            <v>HV-2</v>
          </cell>
          <cell r="B29" t="str">
            <v>I(2O)a(ii)      Unrestricted and Common Feeder</v>
          </cell>
          <cell r="C29" t="str">
            <v>I(2O)a(ii)      Unrestricted and Common Feeder</v>
          </cell>
          <cell r="D29">
            <v>7525317.1399999997</v>
          </cell>
          <cell r="E29">
            <v>52398.66</v>
          </cell>
        </row>
        <row r="30">
          <cell r="A30" t="str">
            <v>HV-2</v>
          </cell>
          <cell r="B30" t="str">
            <v>I(2O)b(i)       Restricted and Independent Feeder</v>
          </cell>
          <cell r="C30" t="str">
            <v>I(2O)b(i)       Restricted and Independent Feeder</v>
          </cell>
          <cell r="D30">
            <v>318750</v>
          </cell>
          <cell r="E30">
            <v>2500</v>
          </cell>
        </row>
        <row r="31">
          <cell r="A31" t="str">
            <v>HV-2</v>
          </cell>
          <cell r="B31" t="str">
            <v>I(2O)b(ii)      Restricted and Common Feeder</v>
          </cell>
          <cell r="C31" t="str">
            <v>I(2O)b(ii)      Restricted and Common Feeder</v>
          </cell>
          <cell r="D31">
            <v>1287454.8</v>
          </cell>
          <cell r="E31">
            <v>8337</v>
          </cell>
        </row>
      </sheetData>
      <sheetData sheetId="1"/>
      <sheetData sheetId="2"/>
      <sheetData sheetId="3">
        <row r="1">
          <cell r="B1">
            <v>0</v>
          </cell>
        </row>
      </sheetData>
      <sheetData sheetId="4"/>
      <sheetData sheetId="5"/>
      <sheetData sheetId="6">
        <row r="1">
          <cell r="B1">
            <v>0</v>
          </cell>
        </row>
      </sheetData>
      <sheetData sheetId="7"/>
      <sheetData sheetId="8"/>
      <sheetData sheetId="9">
        <row r="1">
          <cell r="B1">
            <v>0</v>
          </cell>
        </row>
      </sheetData>
      <sheetData sheetId="10"/>
      <sheetData sheetId="11"/>
      <sheetData sheetId="12"/>
      <sheetData sheetId="13"/>
      <sheetData sheetId="14"/>
      <sheetData sheetId="15"/>
      <sheetData sheetId="16"/>
      <sheetData sheetId="17"/>
      <sheetData sheetId="18"/>
      <sheetData sheetId="19">
        <row r="1">
          <cell r="A1" t="str">
            <v>CATEGORY</v>
          </cell>
        </row>
      </sheetData>
      <sheetData sheetId="20"/>
      <sheetData sheetId="2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S-AY05-06"/>
      <sheetName val="Oth income (2)"/>
      <sheetName val="Computation as per AO (2)"/>
      <sheetName val="Computation as per AO (3)"/>
      <sheetName val="Tax Liability"/>
      <sheetName val="Computation as per AO"/>
      <sheetName val="MAT (AO)"/>
      <sheetName val="Computation AY05-06 (Revised)"/>
      <sheetName val="MAT (Revised)"/>
      <sheetName val="AdjAs per return-80IA (Revised)"/>
      <sheetName val="Oth income"/>
      <sheetName val="Computation AY05-06"/>
      <sheetName val="MAT"/>
      <sheetName val="Adj As per return-80IA"/>
      <sheetName val="units generated and sold"/>
      <sheetName val="Book Profit"/>
      <sheetName val="Support working"/>
      <sheetName val="FA Addidions Summery"/>
      <sheetName val="IT Depn-Supply-GEN"/>
      <sheetName val="IT Other Div"/>
      <sheetName val=" Dep Samalkot"/>
      <sheetName val="Depn Rspl"/>
      <sheetName val="Exchange Fluctuation"/>
      <sheetName val="tax-free-2004-2005"/>
      <sheetName val="Clause 21(i) Corporate"/>
      <sheetName val="Clause21(i) Supply"/>
      <sheetName val="21(i)-Contract"/>
      <sheetName val="Clause 21(i) DTPS"/>
      <sheetName val="21 (i)RSPL"/>
      <sheetName val="Donation"/>
      <sheetName val="BSPL"/>
      <sheetName val="RRT"/>
      <sheetName val="TDS "/>
      <sheetName val="Indian_client"/>
      <sheetName val="Bhutan_Client"/>
      <sheetName val="working other income"/>
      <sheetName val="Revised Tax Free income"/>
      <sheetName val="LOT 1"/>
      <sheetName val="80IA working &amp; Computation TOR-"/>
      <sheetName val="AssetsDataBase"/>
      <sheetName val="SHIPMENT"/>
      <sheetName val="ORDER"/>
      <sheetName val="04REL"/>
      <sheetName val="Computation AY04-05"/>
      <sheetName val="Computation AY04-05 (Revised)"/>
      <sheetName val="Sheet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row r="2">
          <cell r="A2" t="str">
            <v>RELIANCE ENERGY LIMITED</v>
          </cell>
        </row>
        <row r="3">
          <cell r="A3" t="str">
            <v>BALANCE SHEET AS AT 31ST MARCH, 2005</v>
          </cell>
        </row>
        <row r="4">
          <cell r="A4" t="str">
            <v xml:space="preserve">                             Schedule  </v>
          </cell>
        </row>
        <row r="7">
          <cell r="A7" t="str">
            <v>I.SOURCES OF FUNDS</v>
          </cell>
        </row>
        <row r="8">
          <cell r="A8" t="str">
            <v xml:space="preserve">  (1) Shareholders' Funds</v>
          </cell>
        </row>
        <row r="9">
          <cell r="A9" t="str">
            <v xml:space="preserve">      (a) Share Capital</v>
          </cell>
          <cell r="C9" t="str">
            <v>1</v>
          </cell>
          <cell r="D9">
            <v>1856082469.25</v>
          </cell>
          <cell r="E9">
            <v>1752603945.25</v>
          </cell>
        </row>
        <row r="11">
          <cell r="A11" t="str">
            <v xml:space="preserve">      (b) Share Application Money</v>
          </cell>
          <cell r="D11">
            <v>0</v>
          </cell>
          <cell r="E11">
            <v>0</v>
          </cell>
        </row>
        <row r="12">
          <cell r="A12" t="str">
            <v>@[(Rs. NIL (Rs. 5250)]</v>
          </cell>
        </row>
        <row r="14">
          <cell r="A14" t="str">
            <v xml:space="preserve">(b) Equity Warrants Issued &amp; Subscribed to </v>
          </cell>
          <cell r="D14">
            <v>5680067328</v>
          </cell>
          <cell r="E14">
            <v>0</v>
          </cell>
        </row>
        <row r="15">
          <cell r="A15" t="str">
            <v>(Refer Note No.16)</v>
          </cell>
        </row>
        <row r="17">
          <cell r="A17" t="str">
            <v xml:space="preserve">      (c) Reserves and Surplus</v>
          </cell>
          <cell r="C17" t="str">
            <v>2</v>
          </cell>
          <cell r="D17">
            <v>55862744424.809998</v>
          </cell>
          <cell r="E17">
            <v>49356958190.090004</v>
          </cell>
        </row>
        <row r="20">
          <cell r="A20" t="str">
            <v xml:space="preserve">  (2) Loan Funds</v>
          </cell>
        </row>
        <row r="21">
          <cell r="A21" t="str">
            <v xml:space="preserve">      (a) Secured Loans</v>
          </cell>
          <cell r="C21" t="str">
            <v>3</v>
          </cell>
          <cell r="D21">
            <v>7850000000</v>
          </cell>
          <cell r="E21">
            <v>6850245269.0600004</v>
          </cell>
        </row>
        <row r="22">
          <cell r="A22" t="str">
            <v xml:space="preserve">      (b) Unsecured Loans</v>
          </cell>
          <cell r="C22" t="str">
            <v>4</v>
          </cell>
          <cell r="D22">
            <v>29536686576.599998</v>
          </cell>
          <cell r="E22">
            <v>13458021308</v>
          </cell>
        </row>
        <row r="25">
          <cell r="A25" t="str">
            <v xml:space="preserve">  (3) Deferred Tax Liability (net) (Refer Note No. 9)</v>
          </cell>
          <cell r="D25">
            <v>2605482451</v>
          </cell>
          <cell r="E25">
            <v>2365482451</v>
          </cell>
        </row>
        <row r="27">
          <cell r="A27" t="str">
            <v xml:space="preserve">  (4) Service Line Deposits from Consumers</v>
          </cell>
          <cell r="D27">
            <v>220983026.27000001</v>
          </cell>
          <cell r="E27">
            <v>177428051.80000001</v>
          </cell>
        </row>
        <row r="28">
          <cell r="D28">
            <v>103612046275.93001</v>
          </cell>
          <cell r="E28">
            <v>73960739215.199997</v>
          </cell>
        </row>
        <row r="29">
          <cell r="A29" t="str">
            <v>II.APPLICATION OF FUNDS</v>
          </cell>
        </row>
        <row r="30">
          <cell r="A30" t="str">
            <v xml:space="preserve">  (1) Fixed Assets</v>
          </cell>
          <cell r="C30" t="str">
            <v>5</v>
          </cell>
        </row>
        <row r="31">
          <cell r="A31" t="str">
            <v xml:space="preserve">      (a) Gross Block </v>
          </cell>
          <cell r="D31">
            <v>51729748213.730003</v>
          </cell>
          <cell r="E31">
            <v>50112235280.500008</v>
          </cell>
        </row>
        <row r="32">
          <cell r="A32" t="str">
            <v xml:space="preserve">      (b) Less: Depreciation</v>
          </cell>
          <cell r="D32">
            <v>24528634455.279999</v>
          </cell>
          <cell r="E32">
            <v>20017955104.540001</v>
          </cell>
        </row>
        <row r="33">
          <cell r="A33" t="str">
            <v xml:space="preserve">      (c) Net Block</v>
          </cell>
          <cell r="D33">
            <v>27201113758.450005</v>
          </cell>
          <cell r="E33">
            <v>30094280175.960007</v>
          </cell>
        </row>
        <row r="34">
          <cell r="A34" t="str">
            <v xml:space="preserve">      (d) Capital Work-in-Progress</v>
          </cell>
          <cell r="D34">
            <v>1921850157.9200001</v>
          </cell>
          <cell r="E34">
            <v>837941178.97000003</v>
          </cell>
        </row>
        <row r="35">
          <cell r="D35">
            <v>29122963916.370003</v>
          </cell>
          <cell r="E35">
            <v>30932221354.930008</v>
          </cell>
        </row>
        <row r="37">
          <cell r="A37" t="str">
            <v xml:space="preserve">  (2) Investments</v>
          </cell>
          <cell r="C37" t="str">
            <v>6</v>
          </cell>
          <cell r="D37">
            <v>6962392344.9700003</v>
          </cell>
          <cell r="E37">
            <v>28750419435.700001</v>
          </cell>
        </row>
        <row r="39">
          <cell r="A39" t="str">
            <v xml:space="preserve">  (3) Current Assets,Loans and Advances</v>
          </cell>
          <cell r="C39" t="str">
            <v>7</v>
          </cell>
        </row>
        <row r="40">
          <cell r="A40" t="str">
            <v xml:space="preserve">      (a) Inventories</v>
          </cell>
          <cell r="D40">
            <v>3530834066.04</v>
          </cell>
          <cell r="E40">
            <v>1041627640.76</v>
          </cell>
        </row>
        <row r="41">
          <cell r="A41" t="str">
            <v xml:space="preserve">      (b) Sundry Debtors</v>
          </cell>
          <cell r="D41">
            <v>9309657372.1800003</v>
          </cell>
          <cell r="E41">
            <v>4660996437.3599987</v>
          </cell>
        </row>
        <row r="42">
          <cell r="A42" t="str">
            <v xml:space="preserve">      (c) Cash and Bank Balances</v>
          </cell>
          <cell r="D42">
            <v>60453626383.660004</v>
          </cell>
          <cell r="E42">
            <v>8601554730.3400002</v>
          </cell>
        </row>
        <row r="43">
          <cell r="A43" t="str">
            <v xml:space="preserve">      (d) Other Current Assets</v>
          </cell>
          <cell r="D43">
            <v>1409171171.48</v>
          </cell>
          <cell r="E43">
            <v>2205060226.4499998</v>
          </cell>
        </row>
        <row r="44">
          <cell r="A44" t="str">
            <v xml:space="preserve">      (e) Loans and Advances</v>
          </cell>
          <cell r="D44">
            <v>11701065709.66</v>
          </cell>
          <cell r="E44">
            <v>11955507654.879999</v>
          </cell>
        </row>
        <row r="45">
          <cell r="D45">
            <v>86404354703.020004</v>
          </cell>
          <cell r="E45">
            <v>28464746689.790001</v>
          </cell>
        </row>
        <row r="46">
          <cell r="A46" t="str">
            <v xml:space="preserve">      Less:</v>
          </cell>
        </row>
        <row r="47">
          <cell r="A47" t="str">
            <v xml:space="preserve">      Current Liabilities and Provisions</v>
          </cell>
          <cell r="C47" t="str">
            <v>8</v>
          </cell>
        </row>
        <row r="48">
          <cell r="A48" t="str">
            <v xml:space="preserve">      (a) Current Liabilities</v>
          </cell>
          <cell r="D48">
            <v>14781682171.98</v>
          </cell>
          <cell r="E48">
            <v>10133508291.77</v>
          </cell>
        </row>
        <row r="49">
          <cell r="A49" t="str">
            <v xml:space="preserve">      (b) Provisions</v>
          </cell>
          <cell r="D49">
            <v>4095982516.4499998</v>
          </cell>
          <cell r="E49">
            <v>4053139973.4499998</v>
          </cell>
        </row>
        <row r="50">
          <cell r="D50">
            <v>18877664688.43</v>
          </cell>
          <cell r="E50">
            <v>14186648265.220001</v>
          </cell>
        </row>
        <row r="51">
          <cell r="A51" t="str">
            <v xml:space="preserve">      Net Current Assets </v>
          </cell>
          <cell r="D51">
            <v>67526690014.590004</v>
          </cell>
          <cell r="E51">
            <v>14278098424.57</v>
          </cell>
        </row>
        <row r="53">
          <cell r="A53" t="str">
            <v xml:space="preserve"> (4) Miscellaneous Expenditure</v>
          </cell>
        </row>
        <row r="54">
          <cell r="A54" t="str">
            <v xml:space="preserve">      (to the extent not written off or adjusted)</v>
          </cell>
          <cell r="C54" t="str">
            <v>9</v>
          </cell>
          <cell r="D54">
            <v>0</v>
          </cell>
          <cell r="E54">
            <v>0</v>
          </cell>
        </row>
        <row r="55">
          <cell r="D55">
            <v>103612046275.92999</v>
          </cell>
          <cell r="E55">
            <v>73960739215.200012</v>
          </cell>
        </row>
        <row r="56">
          <cell r="A56" t="str">
            <v xml:space="preserve">  Notes forming part of the accounts</v>
          </cell>
          <cell r="C56" t="str">
            <v>17</v>
          </cell>
          <cell r="D56">
            <v>0</v>
          </cell>
          <cell r="E56">
            <v>0</v>
          </cell>
        </row>
        <row r="58">
          <cell r="A58" t="str">
            <v>RELIANCE ENERGY LIMITED</v>
          </cell>
        </row>
        <row r="59">
          <cell r="A59" t="str">
            <v>PROFIT AND LOSS ACCOUNT FOR THE YEAR ENDED 31ST MARCH, 2005</v>
          </cell>
        </row>
        <row r="61">
          <cell r="A61" t="str">
            <v>Schedule</v>
          </cell>
        </row>
        <row r="64">
          <cell r="A64" t="str">
            <v>INCOME</v>
          </cell>
        </row>
        <row r="65">
          <cell r="A65" t="str">
            <v>Gross Earnings from sale of Electrical Energy</v>
          </cell>
          <cell r="D65">
            <v>29058251707.689999</v>
          </cell>
          <cell r="E65">
            <v>28301189238.960003</v>
          </cell>
        </row>
        <row r="66">
          <cell r="A66" t="str">
            <v>Less: Withdrawal/Rectification of Supplementary/Ad-hoc bills</v>
          </cell>
        </row>
        <row r="67">
          <cell r="A67" t="str">
            <v>Less: Discount for prompt payment of bills</v>
          </cell>
          <cell r="D67">
            <v>98391610.090000004</v>
          </cell>
          <cell r="E67">
            <v>91600032.430000007</v>
          </cell>
        </row>
        <row r="68">
          <cell r="D68">
            <v>28959860097.599998</v>
          </cell>
          <cell r="E68">
            <v>28209589206.530003</v>
          </cell>
        </row>
        <row r="69">
          <cell r="A69" t="str">
            <v xml:space="preserve">Income of  EPC, Contracts and Elastimold Divisions </v>
          </cell>
          <cell r="C69">
            <v>9</v>
          </cell>
          <cell r="D69">
            <v>12438307666.029999</v>
          </cell>
          <cell r="E69">
            <v>5857270356.7200003</v>
          </cell>
        </row>
        <row r="70">
          <cell r="A70" t="str">
            <v>Other Income</v>
          </cell>
          <cell r="C70">
            <v>10</v>
          </cell>
          <cell r="D70">
            <v>4527251263.4200001</v>
          </cell>
          <cell r="E70">
            <v>1760299676.0300002</v>
          </cell>
        </row>
        <row r="71">
          <cell r="D71">
            <v>45925419027.049995</v>
          </cell>
          <cell r="E71">
            <v>35827159239.280006</v>
          </cell>
        </row>
        <row r="72">
          <cell r="A72" t="str">
            <v>EXPENDITURE</v>
          </cell>
        </row>
        <row r="73">
          <cell r="A73" t="str">
            <v>Cost of Electrical Energy purchased (Net)</v>
          </cell>
          <cell r="C73">
            <v>11</v>
          </cell>
          <cell r="D73">
            <v>10040956764</v>
          </cell>
          <cell r="E73">
            <v>10337128189.119999</v>
          </cell>
        </row>
        <row r="74">
          <cell r="A74" t="str">
            <v>Cost of Fuel</v>
          </cell>
          <cell r="D74">
            <v>7359331035.3500004</v>
          </cell>
          <cell r="E74">
            <v>6738270619.1999998</v>
          </cell>
        </row>
        <row r="75">
          <cell r="A75" t="str">
            <v>Tax on Electricity</v>
          </cell>
          <cell r="D75">
            <v>991156557.05999994</v>
          </cell>
          <cell r="E75">
            <v>474254000</v>
          </cell>
        </row>
        <row r="76">
          <cell r="A76" t="str">
            <v>Generation,Distribution, Administration and other Expenses</v>
          </cell>
          <cell r="C76">
            <v>12</v>
          </cell>
          <cell r="D76">
            <v>5379477163.7399998</v>
          </cell>
          <cell r="E76">
            <v>4830889068.2299995</v>
          </cell>
        </row>
        <row r="77">
          <cell r="A77" t="str">
            <v>Expenditure of EPC, Contracts and Elastimold Divisions</v>
          </cell>
          <cell r="C77">
            <v>13</v>
          </cell>
          <cell r="D77">
            <v>11645468996.459999</v>
          </cell>
          <cell r="E77">
            <v>5386468228.0200005</v>
          </cell>
        </row>
        <row r="78">
          <cell r="A78" t="str">
            <v>Interest and Finance Charges</v>
          </cell>
          <cell r="C78">
            <v>14</v>
          </cell>
          <cell r="D78">
            <v>1348165261.1099999</v>
          </cell>
          <cell r="E78">
            <v>699285200.46000004</v>
          </cell>
        </row>
        <row r="79">
          <cell r="A79" t="str">
            <v xml:space="preserve">Depreciation </v>
          </cell>
          <cell r="D79">
            <v>4792649369.3099995</v>
          </cell>
          <cell r="E79">
            <v>4544573556.8499985</v>
          </cell>
        </row>
        <row r="80">
          <cell r="A80" t="str">
            <v>Less: Transferred from General Reserve</v>
          </cell>
          <cell r="D80">
            <v>1328235168</v>
          </cell>
          <cell r="E80">
            <v>1357377851.1600001</v>
          </cell>
        </row>
        <row r="81">
          <cell r="A81" t="str">
            <v xml:space="preserve">         (Refer Note No. 12)</v>
          </cell>
          <cell r="D81">
            <v>3464414201.3099999</v>
          </cell>
          <cell r="E81">
            <v>3187195705.6899986</v>
          </cell>
        </row>
        <row r="82">
          <cell r="D82">
            <v>40228969979.029999</v>
          </cell>
          <cell r="E82">
            <v>31653491010.719997</v>
          </cell>
        </row>
        <row r="83">
          <cell r="A83" t="str">
            <v>Profit before Taxation</v>
          </cell>
          <cell r="D83">
            <v>5696449048.0199966</v>
          </cell>
          <cell r="E83">
            <v>4173668228.560009</v>
          </cell>
        </row>
        <row r="84">
          <cell r="A84" t="str">
            <v>Provision for Income Tax</v>
          </cell>
          <cell r="D84">
            <v>254800000</v>
          </cell>
          <cell r="E84">
            <v>286100000</v>
          </cell>
        </row>
        <row r="85">
          <cell r="A85" t="str">
            <v>Provision for Wealth Tax</v>
          </cell>
          <cell r="D85">
            <v>200000</v>
          </cell>
          <cell r="E85">
            <v>400000</v>
          </cell>
        </row>
        <row r="86">
          <cell r="A86" t="str">
            <v>Deferred Tax (net)</v>
          </cell>
          <cell r="D86">
            <v>240000000</v>
          </cell>
          <cell r="E86">
            <v>216300000</v>
          </cell>
        </row>
        <row r="87">
          <cell r="A87" t="str">
            <v>Net Profit for the Year</v>
          </cell>
          <cell r="D87">
            <v>5201449048.0199966</v>
          </cell>
          <cell r="E87">
            <v>3670868228.560009</v>
          </cell>
        </row>
        <row r="88">
          <cell r="A88" t="str">
            <v>Prior Period Income / (Expenses)</v>
          </cell>
          <cell r="D88">
            <v>-3349248</v>
          </cell>
          <cell r="E88">
            <v>-1001013.2</v>
          </cell>
        </row>
        <row r="89">
          <cell r="A89" t="str">
            <v>Taxation in respect of earlier years</v>
          </cell>
        </row>
        <row r="90">
          <cell r="A90" t="str">
            <v>- Current Tax (net)</v>
          </cell>
          <cell r="D90">
            <v>-4750704</v>
          </cell>
          <cell r="E90">
            <v>-71438649</v>
          </cell>
        </row>
        <row r="91">
          <cell r="A91" t="str">
            <v>- Deferred Tax (net)</v>
          </cell>
          <cell r="D91">
            <v>0</v>
          </cell>
          <cell r="E91">
            <v>0</v>
          </cell>
        </row>
        <row r="92">
          <cell r="A92" t="str">
            <v>Net Profit</v>
          </cell>
          <cell r="D92">
            <v>5202850504.0199966</v>
          </cell>
          <cell r="E92">
            <v>3741305864.3600092</v>
          </cell>
        </row>
        <row r="93">
          <cell r="A93" t="str">
            <v>Balance of Profit brought over from previous year</v>
          </cell>
          <cell r="D93">
            <v>1225598544.9100001</v>
          </cell>
          <cell r="E93">
            <v>937700520.54999995</v>
          </cell>
        </row>
        <row r="94">
          <cell r="A94" t="str">
            <v>Balance of Profit transferred on Amalgamation</v>
          </cell>
          <cell r="D94">
            <v>0</v>
          </cell>
          <cell r="E94">
            <v>18541974</v>
          </cell>
        </row>
        <row r="95">
          <cell r="D95">
            <v>6428449048.9299965</v>
          </cell>
          <cell r="E95">
            <v>4697548358.9100094</v>
          </cell>
        </row>
        <row r="96">
          <cell r="A96" t="str">
            <v xml:space="preserve">Statutory Reserves and other Appropriations </v>
          </cell>
          <cell r="C96">
            <v>15</v>
          </cell>
          <cell r="D96">
            <v>172140258</v>
          </cell>
          <cell r="E96">
            <v>164978635</v>
          </cell>
        </row>
        <row r="97">
          <cell r="A97" t="str">
            <v>Amount available for distribution and Appropriations</v>
          </cell>
          <cell r="D97">
            <v>6256308790.9299965</v>
          </cell>
          <cell r="E97">
            <v>4532569723.9100094</v>
          </cell>
        </row>
        <row r="98">
          <cell r="A98" t="str">
            <v>APPROPRIATIONS</v>
          </cell>
        </row>
        <row r="99">
          <cell r="A99" t="str">
            <v xml:space="preserve">    Interim Dividend on Equity Shares</v>
          </cell>
          <cell r="D99">
            <v>613831308.89999998</v>
          </cell>
          <cell r="E99">
            <v>428424017</v>
          </cell>
        </row>
        <row r="100">
          <cell r="A100" t="str">
            <v xml:space="preserve">    Proposed Dividend on Equity Shares</v>
          </cell>
          <cell r="D100">
            <v>259801919</v>
          </cell>
          <cell r="E100">
            <v>276525504</v>
          </cell>
        </row>
        <row r="101">
          <cell r="A101" t="str">
            <v xml:space="preserve">   Corporate Tax on dividends</v>
          </cell>
          <cell r="D101">
            <v>117365894</v>
          </cell>
          <cell r="E101">
            <v>90321658</v>
          </cell>
        </row>
        <row r="102">
          <cell r="A102" t="str">
            <v xml:space="preserve">   Transfer to Debenture Redemption Reserve</v>
          </cell>
          <cell r="D102">
            <v>262200000</v>
          </cell>
          <cell r="E102">
            <v>261700000</v>
          </cell>
        </row>
        <row r="103">
          <cell r="A103" t="str">
            <v xml:space="preserve">   Transfer to General Reserve</v>
          </cell>
          <cell r="D103">
            <v>3000000000</v>
          </cell>
          <cell r="E103">
            <v>2250000000</v>
          </cell>
        </row>
        <row r="104">
          <cell r="A104" t="str">
            <v xml:space="preserve">   Balance carried to Balance Sheet</v>
          </cell>
          <cell r="D104">
            <v>2003109669.0299969</v>
          </cell>
          <cell r="E104">
            <v>1225598544.9100094</v>
          </cell>
        </row>
        <row r="105">
          <cell r="D105">
            <v>6256308790.9299965</v>
          </cell>
          <cell r="E105">
            <v>4532569723.9100094</v>
          </cell>
        </row>
        <row r="106">
          <cell r="A106" t="str">
            <v>Earnings per Equity Share</v>
          </cell>
          <cell r="C106">
            <v>16</v>
          </cell>
        </row>
        <row r="107">
          <cell r="A107" t="str">
            <v>(Face Value of Rs.10 per share)</v>
          </cell>
        </row>
        <row r="108">
          <cell r="A108" t="str">
            <v xml:space="preserve">   Basic</v>
          </cell>
          <cell r="D108">
            <v>28.065022673387801</v>
          </cell>
          <cell r="E108">
            <v>25.86</v>
          </cell>
        </row>
        <row r="109">
          <cell r="A109" t="str">
            <v xml:space="preserve">   Diluted</v>
          </cell>
          <cell r="D109">
            <v>26.186307433168345</v>
          </cell>
          <cell r="E109">
            <v>24.26</v>
          </cell>
        </row>
        <row r="111">
          <cell r="A111" t="str">
            <v>Notes forming part of the accounts</v>
          </cell>
          <cell r="C111">
            <v>17</v>
          </cell>
        </row>
        <row r="113">
          <cell r="A113" t="str">
            <v>RELIANCE ENERGY LIMITED</v>
          </cell>
        </row>
        <row r="114">
          <cell r="A114" t="str">
            <v xml:space="preserve">SCHEDULES ANNEXED TO AND FORMING PART OF THE ACCOUNTS                            </v>
          </cell>
        </row>
        <row r="117">
          <cell r="A117" t="str">
            <v>SCHEDULE 1 - SHARE CAPITAL</v>
          </cell>
        </row>
        <row r="118">
          <cell r="A118" t="str">
            <v xml:space="preserve"> (a) Authorised -</v>
          </cell>
        </row>
        <row r="119">
          <cell r="A119" t="str">
            <v>25,00,00,000  Equity Shares of Rs.10 each</v>
          </cell>
          <cell r="D119">
            <v>2500000000</v>
          </cell>
        </row>
        <row r="120">
          <cell r="A120" t="str">
            <v xml:space="preserve">       80,00,000 Equity Shares of Rs.10 each with differential rights</v>
          </cell>
          <cell r="D120">
            <v>80000000</v>
          </cell>
        </row>
        <row r="121">
          <cell r="A121" t="str">
            <v xml:space="preserve"> 155,00,00,000 (5,00,00,000)  Cumulative Redeemable </v>
          </cell>
        </row>
        <row r="122">
          <cell r="A122" t="str">
            <v xml:space="preserve">                     Preference Shares of Rs 10 each</v>
          </cell>
          <cell r="D122">
            <v>15500000000</v>
          </cell>
        </row>
        <row r="123">
          <cell r="A123" t="str">
            <v xml:space="preserve"> 4,20,00,000  Unclassified Shares of Rs.10  each</v>
          </cell>
          <cell r="D123">
            <v>420000000</v>
          </cell>
        </row>
        <row r="124">
          <cell r="D124">
            <v>18500000000</v>
          </cell>
        </row>
        <row r="125">
          <cell r="A125" t="str">
            <v xml:space="preserve"> (b) Issued -</v>
          </cell>
        </row>
        <row r="126">
          <cell r="A126" t="str">
            <v xml:space="preserve">       (i ) 15,08,87,630   Equity Shares of Rs.10 each</v>
          </cell>
          <cell r="D126">
            <v>1508876300</v>
          </cell>
        </row>
        <row r="127">
          <cell r="A127" t="str">
            <v xml:space="preserve">       (ii)   4,72,39,706 (4,62,40,697)  Equity Shares of Rs.10 each</v>
          </cell>
        </row>
        <row r="128">
          <cell r="A128" t="str">
            <v xml:space="preserve">                               by way of Global Depository Receipts</v>
          </cell>
          <cell r="D128">
            <v>472397060</v>
          </cell>
        </row>
        <row r="129">
          <cell r="D129">
            <v>1981273360</v>
          </cell>
        </row>
        <row r="130">
          <cell r="A130" t="str">
            <v xml:space="preserve"> (c) Subscribed  -</v>
          </cell>
        </row>
        <row r="131">
          <cell r="A131" t="str">
            <v xml:space="preserve">            18,55,72,799 (17,51,54,713) Equity Shares of Rs.10 each </v>
          </cell>
        </row>
        <row r="132">
          <cell r="A132" t="str">
            <v xml:space="preserve">                                                      fully paid up</v>
          </cell>
          <cell r="D132">
            <v>1855727990</v>
          </cell>
        </row>
        <row r="133">
          <cell r="A133" t="str">
            <v xml:space="preserve">   Add: Forfeited Shares- Amounts Originally paid up</v>
          </cell>
          <cell r="D133">
            <v>354479.25</v>
          </cell>
        </row>
        <row r="136">
          <cell r="D136">
            <v>1856082469.25</v>
          </cell>
        </row>
        <row r="137">
          <cell r="A137" t="str">
            <v xml:space="preserve">    Of the above Equity Shares -</v>
          </cell>
        </row>
        <row r="138">
          <cell r="A138" t="str">
            <v>(i) 1,38,400  Shares were allotted as fully paid up pursuant to a contract</v>
          </cell>
        </row>
        <row r="139">
          <cell r="A139" t="str">
            <v xml:space="preserve">  without payment being received in cash</v>
          </cell>
        </row>
        <row r="141">
          <cell r="A141" t="str">
            <v xml:space="preserve">(ii) 80,96,070  Shares were allotted as fully paid up Bonus Shares by </v>
          </cell>
        </row>
        <row r="142">
          <cell r="A142" t="str">
            <v>capitalisation of Rs.1,70,020 from Share Premium</v>
          </cell>
        </row>
        <row r="143">
          <cell r="A143" t="str">
            <v>Account and Rs.8,07,90,680 from General Reserve</v>
          </cell>
        </row>
        <row r="145">
          <cell r="A145" t="str">
            <v xml:space="preserve">(iii) 8,36,790  Shares were allotted on conversion of 7% </v>
          </cell>
        </row>
        <row r="146">
          <cell r="A146" t="str">
            <v>`B'Class Convertible Debentures</v>
          </cell>
        </row>
        <row r="148">
          <cell r="A148" t="str">
            <v xml:space="preserve">(iv)      56,100 Shares were allotted on conversion of 8.5% </v>
          </cell>
        </row>
        <row r="149">
          <cell r="A149" t="str">
            <v>`F'Class Convertible Debentures</v>
          </cell>
        </row>
        <row r="151">
          <cell r="A151" t="str">
            <v xml:space="preserve">(v)  4,59,92,760  Shares were allotted on conversion of 12.5% </v>
          </cell>
        </row>
        <row r="152">
          <cell r="A152" t="str">
            <v>Fully Convertible Debentures</v>
          </cell>
        </row>
        <row r="154">
          <cell r="A154" t="str">
            <v xml:space="preserve">(vi)  5,39,87,736  Shares were allotted on conversion of 15% </v>
          </cell>
        </row>
        <row r="155">
          <cell r="A155" t="str">
            <v xml:space="preserve"> Fully Convertible Debentures</v>
          </cell>
        </row>
        <row r="157">
          <cell r="A157" t="str">
            <v>(vii)  2,60,41,650  Shares were issued by way of Global Depository</v>
          </cell>
        </row>
        <row r="158">
          <cell r="A158" t="str">
            <v xml:space="preserve"> Receipts (GDR) through an international offering in  U.S.Dollars.</v>
          </cell>
        </row>
        <row r="159">
          <cell r="A159" t="str">
            <v xml:space="preserve"> [Out of which outstanding GDRs as at 31st March,2005 - 8,28,952 (8,28,952)]</v>
          </cell>
        </row>
        <row r="655">
          <cell r="A655" t="str">
            <v>RELIANCE ENERGY LIMITED</v>
          </cell>
        </row>
        <row r="656">
          <cell r="A656" t="str">
            <v xml:space="preserve">SCHEDULES ANNEXED TO AND FORMING PART OF THE ACCOUNTS                            </v>
          </cell>
        </row>
        <row r="659">
          <cell r="A659" t="str">
            <v>SCHEDULE 13 - EXPENDITURE OF EPC, CONTRACTS AND ELASTIMOLD DIVISIONS</v>
          </cell>
        </row>
        <row r="660">
          <cell r="A660" t="str">
            <v>(Other than Common Expenditure)</v>
          </cell>
        </row>
        <row r="661">
          <cell r="A661" t="str">
            <v>Cost of Materials and Sub-contract Charges</v>
          </cell>
          <cell r="D661">
            <v>10862739190.07</v>
          </cell>
        </row>
        <row r="663">
          <cell r="A663" t="str">
            <v>Cost of Elastimold</v>
          </cell>
          <cell r="D663">
            <v>12957933</v>
          </cell>
        </row>
        <row r="665">
          <cell r="A665" t="str">
            <v>Rent</v>
          </cell>
          <cell r="D665">
            <v>15926267.24</v>
          </cell>
        </row>
        <row r="666">
          <cell r="A666" t="str">
            <v>Repairs and Maintenance:</v>
          </cell>
        </row>
        <row r="667">
          <cell r="A667" t="str">
            <v>- Buildings</v>
          </cell>
          <cell r="D667">
            <v>5363222.6399999997</v>
          </cell>
        </row>
        <row r="668">
          <cell r="A668" t="str">
            <v xml:space="preserve">- Plant and Machinery </v>
          </cell>
          <cell r="D668">
            <v>11711088.52</v>
          </cell>
        </row>
        <row r="669">
          <cell r="A669" t="str">
            <v>-Other Assets</v>
          </cell>
          <cell r="D669">
            <v>3963988.48</v>
          </cell>
        </row>
        <row r="671">
          <cell r="A671" t="str">
            <v>Salaries, Wages and Bonus</v>
          </cell>
          <cell r="D671">
            <v>124049735.94</v>
          </cell>
        </row>
        <row r="673">
          <cell r="A673" t="str">
            <v>Contribution to Provident Fund and Other Funds</v>
          </cell>
          <cell r="D673">
            <v>14265147.9</v>
          </cell>
        </row>
        <row r="675">
          <cell r="A675" t="str">
            <v>Contribution To Gratuity Fund</v>
          </cell>
          <cell r="D675">
            <v>14076535.84</v>
          </cell>
        </row>
        <row r="677">
          <cell r="A677" t="str">
            <v>Workmen and Staff Welfare Expenses</v>
          </cell>
          <cell r="D677">
            <v>28789179.879999999</v>
          </cell>
        </row>
        <row r="679">
          <cell r="A679" t="str">
            <v>Insurance</v>
          </cell>
          <cell r="D679">
            <v>40813955.270000003</v>
          </cell>
        </row>
        <row r="681">
          <cell r="A681" t="str">
            <v>Rates and Taxes</v>
          </cell>
          <cell r="D681">
            <v>56160235.869999997</v>
          </cell>
        </row>
        <row r="683">
          <cell r="A683" t="str">
            <v xml:space="preserve">Miscellaneous Expenses </v>
          </cell>
          <cell r="D683">
            <v>329244578.82999998</v>
          </cell>
        </row>
        <row r="684">
          <cell r="A684" t="str">
            <v>[Includes Exchange Fluctuation Profit/(Loss) Rs.0.22 lacs (Rs.1.05 crore)]</v>
          </cell>
        </row>
        <row r="685">
          <cell r="A685" t="str">
            <v>Legal and Professional Charges</v>
          </cell>
          <cell r="D685">
            <v>554105</v>
          </cell>
        </row>
        <row r="687">
          <cell r="A687" t="str">
            <v>Loss on sale of assets</v>
          </cell>
          <cell r="D687">
            <v>681995.51</v>
          </cell>
        </row>
        <row r="689">
          <cell r="A689" t="str">
            <v>Bad Debts</v>
          </cell>
          <cell r="D689">
            <v>860216.46</v>
          </cell>
        </row>
        <row r="691">
          <cell r="A691" t="str">
            <v>Provision for Doubtful Debts</v>
          </cell>
          <cell r="D691">
            <v>123311620.01000001</v>
          </cell>
        </row>
        <row r="692">
          <cell r="D692">
            <v>11645468996.459999</v>
          </cell>
        </row>
        <row r="694">
          <cell r="A694" t="str">
            <v>RELIANCE ENERGY LIMITED</v>
          </cell>
        </row>
        <row r="695">
          <cell r="A695" t="str">
            <v xml:space="preserve">SCHEDULES ANNEXED TO AND FORMING PART OF THE ACCOUNTS                            </v>
          </cell>
        </row>
        <row r="698">
          <cell r="A698" t="str">
            <v>SCHEDULE 14 - INTEREST AND FINANCE CHARGES</v>
          </cell>
        </row>
        <row r="699">
          <cell r="A699" t="str">
            <v>Interest and Financing Charges on:</v>
          </cell>
        </row>
        <row r="700">
          <cell r="A700" t="str">
            <v xml:space="preserve">    Debentures</v>
          </cell>
          <cell r="D700">
            <v>436040000</v>
          </cell>
        </row>
        <row r="702">
          <cell r="A702" t="str">
            <v xml:space="preserve">    Term Loans</v>
          </cell>
          <cell r="D702">
            <v>383532240.56999999</v>
          </cell>
        </row>
        <row r="704">
          <cell r="A704" t="str">
            <v xml:space="preserve">    Working capital and other borrowings</v>
          </cell>
          <cell r="D704">
            <v>21172993.329999998</v>
          </cell>
        </row>
        <row r="706">
          <cell r="A706" t="str">
            <v xml:space="preserve">    Security Deposits from Consumers</v>
          </cell>
          <cell r="D706">
            <v>95066785.670000002</v>
          </cell>
        </row>
        <row r="708">
          <cell r="A708" t="str">
            <v xml:space="preserve">    Others</v>
          </cell>
          <cell r="D708">
            <v>1619452</v>
          </cell>
        </row>
        <row r="710">
          <cell r="A710" t="str">
            <v xml:space="preserve">Other finance Charges </v>
          </cell>
          <cell r="D710">
            <v>410733789.54000002</v>
          </cell>
        </row>
        <row r="711">
          <cell r="D711">
            <v>1348165261.1099999</v>
          </cell>
        </row>
        <row r="713">
          <cell r="A713" t="str">
            <v xml:space="preserve">SCHEDULE 15 - STATUTORY RESERVES AND OTHER APPROPRIATIONS </v>
          </cell>
        </row>
        <row r="715">
          <cell r="A715" t="str">
            <v>Contingencies Reserve</v>
          </cell>
          <cell r="D715">
            <v>172140258</v>
          </cell>
        </row>
        <row r="716">
          <cell r="D716">
            <v>172140258</v>
          </cell>
        </row>
        <row r="723">
          <cell r="A723" t="str">
            <v>SCHEDULE 16 - EARNINGS PER EQUITY SHARE</v>
          </cell>
        </row>
        <row r="725">
          <cell r="A725" t="str">
            <v>I  Profit for Basic and Diluted Earning per Share</v>
          </cell>
        </row>
        <row r="727">
          <cell r="A727" t="str">
            <v>Net Profit (for Basic) (a)</v>
          </cell>
          <cell r="D727">
            <v>5202850504.0199966</v>
          </cell>
        </row>
        <row r="728">
          <cell r="A728" t="str">
            <v>Adjustment</v>
          </cell>
        </row>
        <row r="729">
          <cell r="A729" t="str">
            <v>Add: Interest  on Foreign Currency Convertible Bonds (FCCB) (net of tax)</v>
          </cell>
          <cell r="D729">
            <v>2366425.6564624999</v>
          </cell>
        </row>
        <row r="730">
          <cell r="A730" t="str">
            <v>Add: Redemption Redemption on the Foreign Currency        Convertible Bonds (FCCB) (net of tax)</v>
          </cell>
          <cell r="D730">
            <v>154251399.92471251</v>
          </cell>
        </row>
        <row r="732">
          <cell r="A732" t="str">
            <v>Net Profit (for Diluted) (b)</v>
          </cell>
          <cell r="D732">
            <v>5359468329.6011715</v>
          </cell>
        </row>
        <row r="734">
          <cell r="A734" t="str">
            <v>II Weighted average number of Equity Shares</v>
          </cell>
        </row>
        <row r="736">
          <cell r="A736" t="str">
            <v>For Basic Earnings per share ( c)</v>
          </cell>
          <cell r="D736">
            <v>185385580</v>
          </cell>
        </row>
        <row r="737">
          <cell r="A737" t="str">
            <v xml:space="preserve">   Add:Adjustment for conversion /Issue of shares/Warrants</v>
          </cell>
          <cell r="D737">
            <v>19280717</v>
          </cell>
        </row>
        <row r="738">
          <cell r="A738" t="str">
            <v xml:space="preserve">   Add:Adjustment for allotment pending against Application money</v>
          </cell>
          <cell r="D738">
            <v>525</v>
          </cell>
        </row>
        <row r="739">
          <cell r="A739" t="str">
            <v>For Diluted Earnings per share (d)</v>
          </cell>
          <cell r="D739">
            <v>204666822</v>
          </cell>
        </row>
        <row r="741">
          <cell r="A741" t="str">
            <v>III Earnings per share (Weighted Average)</v>
          </cell>
        </row>
        <row r="742">
          <cell r="A742" t="str">
            <v>Basic (a/c)</v>
          </cell>
          <cell r="D742">
            <v>28.065022662604054</v>
          </cell>
        </row>
        <row r="744">
          <cell r="A744" t="str">
            <v>Diluted (b/d)</v>
          </cell>
          <cell r="D744">
            <v>26.186307469029696</v>
          </cell>
        </row>
      </sheetData>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MFIXLD"/>
      <sheetName val="FC"/>
      <sheetName val="Load"/>
      <sheetName val="BD-Cons-FY 2017-18"/>
      <sheetName val="Cons- FY 2018-19"/>
      <sheetName val="DVVNL"/>
      <sheetName val="MVVNL"/>
      <sheetName val="PVVNL"/>
      <sheetName val="PuVVNL"/>
      <sheetName val="KESCo"/>
      <sheetName val="Cons-Existing-re comp"/>
      <sheetName val="Re-computation of sales-19- (2)"/>
      <sheetName val="Sheet4"/>
      <sheetName val="LMV-10 working"/>
      <sheetName val="FY 2017-18 Revenue"/>
      <sheetName val="Discom wise Reveneue FY 2017-18"/>
      <sheetName val="DVVNL_Prop"/>
      <sheetName val="MVVNL_Prop"/>
      <sheetName val="PVVNL_prop"/>
      <sheetName val="PuVVNL_Prop"/>
      <sheetName val="KESCo_Prop"/>
      <sheetName val="Re-computation of sales-19-20"/>
    </sheetNames>
    <sheetDataSet>
      <sheetData sheetId="0" refreshError="1">
        <row r="1">
          <cell r="A1" t="str">
            <v>CATEGORY</v>
          </cell>
          <cell r="B1" t="str">
            <v>RESULT</v>
          </cell>
          <cell r="C1" t="str">
            <v>RESULT</v>
          </cell>
          <cell r="D1" t="str">
            <v>FIXED</v>
          </cell>
          <cell r="E1" t="str">
            <v>LOAD</v>
          </cell>
        </row>
        <row r="2">
          <cell r="D2">
            <v>38388</v>
          </cell>
        </row>
        <row r="3">
          <cell r="A3" t="str">
            <v>LMV-1</v>
          </cell>
          <cell r="B3" t="str">
            <v>D(2)            Other Upto 1kw and 1 Phase</v>
          </cell>
          <cell r="C3" t="str">
            <v>D(2)            Other Upto 1kw and 1 Phase</v>
          </cell>
          <cell r="D3">
            <v>19075</v>
          </cell>
          <cell r="E3">
            <v>394</v>
          </cell>
        </row>
        <row r="4">
          <cell r="A4" t="str">
            <v>LMV-1</v>
          </cell>
          <cell r="B4" t="str">
            <v>D(3)            Other Above 1kw and 1 Phase</v>
          </cell>
          <cell r="C4" t="str">
            <v>D(3)            Other Above 1kw and 1 Phase</v>
          </cell>
          <cell r="D4">
            <v>1376075</v>
          </cell>
          <cell r="E4">
            <v>28198</v>
          </cell>
        </row>
        <row r="5">
          <cell r="A5" t="str">
            <v>LMV-1</v>
          </cell>
          <cell r="B5" t="str">
            <v>D(4)            Other 3 Phase</v>
          </cell>
          <cell r="C5" t="str">
            <v>D(4)            Other 3 Phase</v>
          </cell>
          <cell r="D5">
            <v>418309.83</v>
          </cell>
          <cell r="E5">
            <v>8737</v>
          </cell>
        </row>
        <row r="6">
          <cell r="A6" t="str">
            <v>LMV-1</v>
          </cell>
          <cell r="B6" t="str">
            <v>D(5)            Registered Societies</v>
          </cell>
          <cell r="C6" t="str">
            <v>D(5)            Registered Societies</v>
          </cell>
          <cell r="D6">
            <v>74580</v>
          </cell>
          <cell r="E6">
            <v>2486</v>
          </cell>
        </row>
        <row r="7">
          <cell r="A7" t="str">
            <v>LMV-2</v>
          </cell>
          <cell r="B7" t="str">
            <v>C(1)            Other Upto 1kw and 1 Phase</v>
          </cell>
          <cell r="C7" t="str">
            <v>C(1)            Other Upto 1kw and 1 Phase</v>
          </cell>
          <cell r="D7">
            <v>320</v>
          </cell>
          <cell r="E7">
            <v>4</v>
          </cell>
        </row>
        <row r="8">
          <cell r="A8" t="str">
            <v>LMV-2</v>
          </cell>
          <cell r="B8" t="str">
            <v>C(2)            Other Above 1kw and 1 Phase</v>
          </cell>
          <cell r="C8" t="str">
            <v>C(2)            Other Above 1kw and 1 Phase</v>
          </cell>
          <cell r="D8">
            <v>80104</v>
          </cell>
          <cell r="E8">
            <v>1023</v>
          </cell>
        </row>
        <row r="9">
          <cell r="A9" t="str">
            <v>LMV-2</v>
          </cell>
          <cell r="B9" t="str">
            <v>C(3)            Other 3 Phase</v>
          </cell>
          <cell r="C9" t="str">
            <v>C(3)            Other 3 Phase</v>
          </cell>
          <cell r="D9">
            <v>220124.58</v>
          </cell>
          <cell r="E9">
            <v>3191.3330000000001</v>
          </cell>
        </row>
        <row r="10">
          <cell r="A10" t="str">
            <v>LMV-4(A)</v>
          </cell>
          <cell r="B10" t="str">
            <v>PI(1)           Other Upto 1kw and 1 Phase</v>
          </cell>
          <cell r="C10" t="str">
            <v>PI(1)           Other Upto 1kw and 1 Phase</v>
          </cell>
          <cell r="D10">
            <v>75</v>
          </cell>
          <cell r="E10">
            <v>1</v>
          </cell>
        </row>
        <row r="11">
          <cell r="A11" t="str">
            <v>LMV-4(A)</v>
          </cell>
          <cell r="B11" t="str">
            <v>PI(2)           Other Above 1kw and 1 Phase</v>
          </cell>
          <cell r="C11" t="str">
            <v>PI(2)           Other Above 1kw and 1 Phase</v>
          </cell>
          <cell r="D11">
            <v>750</v>
          </cell>
          <cell r="E11">
            <v>12</v>
          </cell>
        </row>
        <row r="12">
          <cell r="A12" t="str">
            <v>LMV-4(A)</v>
          </cell>
          <cell r="B12" t="str">
            <v>PI(3)           Other 3 Phase</v>
          </cell>
          <cell r="C12" t="str">
            <v>PI(3)           Other 3 Phase</v>
          </cell>
          <cell r="D12">
            <v>70533</v>
          </cell>
          <cell r="E12">
            <v>1006.22</v>
          </cell>
        </row>
        <row r="13">
          <cell r="A13" t="str">
            <v>LMV-4(B)</v>
          </cell>
          <cell r="B13" t="str">
            <v>PI(1)           Other Upto 5kw</v>
          </cell>
          <cell r="C13" t="str">
            <v>PI(1)           Other Upto 5kw</v>
          </cell>
          <cell r="D13">
            <v>1600</v>
          </cell>
          <cell r="E13">
            <v>20</v>
          </cell>
        </row>
        <row r="14">
          <cell r="A14" t="str">
            <v>LMV-4(B)</v>
          </cell>
          <cell r="B14" t="str">
            <v>PI(2)           Other 5kw to 10kw</v>
          </cell>
          <cell r="C14" t="str">
            <v>PI(2)           Other 5kw to 10kw</v>
          </cell>
          <cell r="D14">
            <v>1320</v>
          </cell>
          <cell r="E14">
            <v>17.5</v>
          </cell>
        </row>
        <row r="15">
          <cell r="A15" t="str">
            <v>LMV-4(B)</v>
          </cell>
          <cell r="B15" t="str">
            <v>PI(3)           Other Above 10kw</v>
          </cell>
          <cell r="C15" t="str">
            <v>PI(3)           Other Above 10kw</v>
          </cell>
          <cell r="D15">
            <v>154306.48000000001</v>
          </cell>
          <cell r="E15">
            <v>2276</v>
          </cell>
        </row>
        <row r="16">
          <cell r="A16" t="str">
            <v>LMV-5</v>
          </cell>
          <cell r="B16" t="str">
            <v>PTW             PTW (Metered) LMV-5</v>
          </cell>
          <cell r="C16" t="str">
            <v>PTW             PTW (Metered) LMV-5</v>
          </cell>
          <cell r="D16">
            <v>12097.5</v>
          </cell>
          <cell r="E16">
            <v>445.5</v>
          </cell>
        </row>
        <row r="17">
          <cell r="A17" t="str">
            <v>LMV-6</v>
          </cell>
          <cell r="B17" t="str">
            <v>Upto 25 BHP :</v>
          </cell>
          <cell r="C17" t="str">
            <v>Upto 25 BHP :</v>
          </cell>
        </row>
        <row r="18">
          <cell r="A18" t="str">
            <v>LMV-6</v>
          </cell>
          <cell r="B18" t="str">
            <v>I(1)a(i)        Supply on rural feeder</v>
          </cell>
          <cell r="C18" t="str">
            <v>I(1)a(i)        Supply on rural feeder</v>
          </cell>
          <cell r="D18">
            <v>9693.5400000000009</v>
          </cell>
          <cell r="E18">
            <v>195.51</v>
          </cell>
        </row>
        <row r="19">
          <cell r="A19" t="str">
            <v>LMV-6</v>
          </cell>
          <cell r="B19" t="str">
            <v>I(1)a(ii)       Supply on urban feeder</v>
          </cell>
          <cell r="C19" t="str">
            <v>I(1)a(ii)       Supply on urban feeder</v>
          </cell>
          <cell r="D19">
            <v>217074.06</v>
          </cell>
          <cell r="E19">
            <v>3450.1750000000002</v>
          </cell>
        </row>
        <row r="20">
          <cell r="A20" t="str">
            <v>LMV-6</v>
          </cell>
          <cell r="B20" t="str">
            <v>Above 25 BHP and upto 100 BHP :</v>
          </cell>
          <cell r="C20" t="str">
            <v>Above 25 BHP and upto 100 BHP :</v>
          </cell>
        </row>
        <row r="21">
          <cell r="A21" t="str">
            <v>LMV-6</v>
          </cell>
          <cell r="B21" t="str">
            <v>I(1)b(ii)-A     Urban cons-unrestricted supply (Peak-hours)</v>
          </cell>
          <cell r="C21" t="str">
            <v>I(1)b(ii)-A     Urban cons-unrestricted supply (Peak-hours)</v>
          </cell>
          <cell r="D21">
            <v>314095.7</v>
          </cell>
          <cell r="E21">
            <v>5525</v>
          </cell>
        </row>
        <row r="22">
          <cell r="A22" t="str">
            <v>LMV-6</v>
          </cell>
          <cell r="B22" t="str">
            <v>I(1)b(ii)-B     Urban cons-restricted supply</v>
          </cell>
          <cell r="C22" t="str">
            <v>I(1)b(ii)-B     Urban cons-restricted supply</v>
          </cell>
          <cell r="D22">
            <v>216282.55</v>
          </cell>
          <cell r="E22">
            <v>3813.1660000000002</v>
          </cell>
        </row>
        <row r="23">
          <cell r="A23" t="str">
            <v>LMV-6</v>
          </cell>
          <cell r="B23" t="str">
            <v>I(1)b(ii)-C     Consumers - supply on rural feeders</v>
          </cell>
          <cell r="C23" t="str">
            <v>I(1)b(ii)-C     Consumers - supply on rural feeders</v>
          </cell>
          <cell r="D23">
            <v>0</v>
          </cell>
          <cell r="E23">
            <v>0</v>
          </cell>
        </row>
        <row r="24">
          <cell r="A24" t="str">
            <v>LMV-7</v>
          </cell>
          <cell r="B24" t="str">
            <v>PWW             Public Water Works (Metered) LMV-7</v>
          </cell>
          <cell r="C24" t="str">
            <v>PWW             Public Water Works (Metered) LMV-7</v>
          </cell>
          <cell r="D24">
            <v>46450.5</v>
          </cell>
          <cell r="E24">
            <v>688.34</v>
          </cell>
        </row>
        <row r="25">
          <cell r="A25" t="str">
            <v>LMV-9</v>
          </cell>
          <cell r="B25" t="str">
            <v>C(1)            Other Upto 5kw</v>
          </cell>
          <cell r="C25" t="str">
            <v>C(1)            Other Upto 5kw</v>
          </cell>
          <cell r="D25">
            <v>0</v>
          </cell>
          <cell r="E25">
            <v>2440</v>
          </cell>
        </row>
        <row r="26">
          <cell r="A26" t="str">
            <v>LMV-9</v>
          </cell>
          <cell r="B26" t="str">
            <v>C(2)            Other 5kw to 10kw</v>
          </cell>
          <cell r="C26" t="str">
            <v>C(2)            Other 5kw to 10kw</v>
          </cell>
          <cell r="D26">
            <v>0</v>
          </cell>
          <cell r="E26">
            <v>334</v>
          </cell>
        </row>
        <row r="27">
          <cell r="A27" t="str">
            <v>LMV-9</v>
          </cell>
          <cell r="B27" t="str">
            <v>C(3)            Other Above 10kw</v>
          </cell>
          <cell r="C27" t="str">
            <v>C(3)            Other Above 10kw</v>
          </cell>
          <cell r="D27">
            <v>0</v>
          </cell>
          <cell r="E27">
            <v>1403</v>
          </cell>
        </row>
        <row r="28">
          <cell r="A28" t="str">
            <v>HV-2</v>
          </cell>
          <cell r="B28" t="str">
            <v>I(2O)a(i)       Unrestricted and Independent Feeder</v>
          </cell>
          <cell r="C28" t="str">
            <v>I(2O)a(i)       Unrestricted and Independent Feeder</v>
          </cell>
          <cell r="D28">
            <v>541620</v>
          </cell>
          <cell r="E28">
            <v>3200</v>
          </cell>
        </row>
        <row r="29">
          <cell r="A29" t="str">
            <v>HV-2</v>
          </cell>
          <cell r="B29" t="str">
            <v>I(2O)a(ii)      Unrestricted and Common Feeder</v>
          </cell>
          <cell r="C29" t="str">
            <v>I(2O)a(ii)      Unrestricted and Common Feeder</v>
          </cell>
          <cell r="D29">
            <v>7525317.1399999997</v>
          </cell>
          <cell r="E29">
            <v>52398.66</v>
          </cell>
        </row>
        <row r="30">
          <cell r="A30" t="str">
            <v>HV-2</v>
          </cell>
          <cell r="B30" t="str">
            <v>I(2O)b(i)       Restricted and Independent Feeder</v>
          </cell>
          <cell r="C30" t="str">
            <v>I(2O)b(i)       Restricted and Independent Feeder</v>
          </cell>
          <cell r="D30">
            <v>318750</v>
          </cell>
          <cell r="E30">
            <v>2500</v>
          </cell>
        </row>
        <row r="31">
          <cell r="A31" t="str">
            <v>HV-2</v>
          </cell>
          <cell r="B31" t="str">
            <v>I(2O)b(ii)      Restricted and Common Feeder</v>
          </cell>
          <cell r="C31" t="str">
            <v>I(2O)b(ii)      Restricted and Common Feeder</v>
          </cell>
          <cell r="D31">
            <v>1287454.8</v>
          </cell>
          <cell r="E31">
            <v>8337</v>
          </cell>
        </row>
      </sheetData>
      <sheetData sheetId="1" refreshError="1"/>
      <sheetData sheetId="2" refreshError="1"/>
      <sheetData sheetId="3"/>
      <sheetData sheetId="4">
        <row r="1">
          <cell r="B1">
            <v>0</v>
          </cell>
        </row>
      </sheetData>
      <sheetData sheetId="5"/>
      <sheetData sheetId="6"/>
      <sheetData sheetId="7">
        <row r="1">
          <cell r="B1">
            <v>0</v>
          </cell>
        </row>
      </sheetData>
      <sheetData sheetId="8"/>
      <sheetData sheetId="9"/>
      <sheetData sheetId="10">
        <row r="1">
          <cell r="B1">
            <v>0</v>
          </cell>
        </row>
      </sheetData>
      <sheetData sheetId="11"/>
      <sheetData sheetId="12"/>
      <sheetData sheetId="13"/>
      <sheetData sheetId="14"/>
      <sheetData sheetId="15"/>
      <sheetData sheetId="16"/>
      <sheetData sheetId="17"/>
      <sheetData sheetId="18"/>
      <sheetData sheetId="19">
        <row r="1">
          <cell r="A1" t="str">
            <v>CATEGORY</v>
          </cell>
        </row>
      </sheetData>
      <sheetData sheetId="20"/>
      <sheetData sheetId="21"/>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2F75B4-3EBC-4A4E-9B62-1B75768E5283}">
  <sheetPr codeName="Sheet1">
    <tabColor theme="9" tint="0.79998168889431442"/>
    <pageSetUpPr fitToPage="1"/>
  </sheetPr>
  <dimension ref="A1:Z62"/>
  <sheetViews>
    <sheetView topLeftCell="A31" zoomScale="75" zoomScaleNormal="75" workbookViewId="0">
      <selection activeCell="I35" sqref="I35"/>
    </sheetView>
  </sheetViews>
  <sheetFormatPr defaultRowHeight="14.5"/>
  <cols>
    <col min="1" max="1" width="8.7265625" style="49"/>
    <col min="2" max="2" width="60.453125" style="49" customWidth="1"/>
    <col min="3" max="3" width="18.36328125" style="49" bestFit="1" customWidth="1"/>
    <col min="4" max="4" width="13" style="49" customWidth="1"/>
    <col min="5" max="5" width="20.90625" style="49" customWidth="1"/>
    <col min="6" max="6" width="22.1796875" style="49" customWidth="1"/>
    <col min="7" max="7" width="25.81640625" style="49" customWidth="1"/>
    <col min="8" max="8" width="21.36328125" style="49" customWidth="1"/>
    <col min="9" max="9" width="22.7265625" style="49" customWidth="1"/>
    <col min="10" max="16384" width="8.7265625" style="49"/>
  </cols>
  <sheetData>
    <row r="1" spans="2:9" ht="15" thickBot="1"/>
    <row r="2" spans="2:9" ht="38" customHeight="1">
      <c r="B2" s="175" t="s">
        <v>232</v>
      </c>
      <c r="C2" s="176"/>
      <c r="D2" s="176"/>
      <c r="E2" s="176"/>
      <c r="F2" s="176"/>
      <c r="G2" s="176"/>
      <c r="H2" s="176"/>
      <c r="I2" s="177"/>
    </row>
    <row r="3" spans="2:9" ht="19.5" customHeight="1">
      <c r="B3" s="185" t="s">
        <v>24</v>
      </c>
      <c r="C3" s="186"/>
      <c r="D3" s="187"/>
      <c r="E3" s="203"/>
      <c r="F3" s="204"/>
      <c r="G3" s="204"/>
      <c r="H3" s="204"/>
      <c r="I3" s="205"/>
    </row>
    <row r="4" spans="2:9" ht="19.5" customHeight="1">
      <c r="B4" s="185" t="s">
        <v>25</v>
      </c>
      <c r="C4" s="186"/>
      <c r="D4" s="187"/>
      <c r="E4" s="203"/>
      <c r="F4" s="204"/>
      <c r="G4" s="204"/>
      <c r="H4" s="204"/>
      <c r="I4" s="205"/>
    </row>
    <row r="5" spans="2:9" ht="19.5" customHeight="1">
      <c r="B5" s="185" t="s">
        <v>26</v>
      </c>
      <c r="C5" s="186"/>
      <c r="D5" s="187"/>
      <c r="E5" s="203"/>
      <c r="F5" s="204"/>
      <c r="G5" s="204"/>
      <c r="H5" s="204"/>
      <c r="I5" s="205"/>
    </row>
    <row r="6" spans="2:9" ht="19.5" customHeight="1">
      <c r="B6" s="185" t="s">
        <v>27</v>
      </c>
      <c r="C6" s="186"/>
      <c r="D6" s="187"/>
      <c r="E6" s="207"/>
      <c r="F6" s="208"/>
      <c r="G6" s="208"/>
      <c r="H6" s="208"/>
      <c r="I6" s="209"/>
    </row>
    <row r="7" spans="2:9" ht="19.5" customHeight="1">
      <c r="B7" s="185" t="s">
        <v>233</v>
      </c>
      <c r="C7" s="186"/>
      <c r="D7" s="187"/>
      <c r="E7" s="207"/>
      <c r="F7" s="208"/>
      <c r="G7" s="208"/>
      <c r="H7" s="208"/>
      <c r="I7" s="209"/>
    </row>
    <row r="8" spans="2:9" ht="19.5" customHeight="1">
      <c r="B8" s="185" t="s">
        <v>1</v>
      </c>
      <c r="C8" s="186"/>
      <c r="D8" s="187"/>
      <c r="E8" s="210" t="str">
        <f>IF(ISBLANK(E7),"",VLOOKUP(E7,StateUTs!B2:C37,2))</f>
        <v/>
      </c>
      <c r="F8" s="211"/>
      <c r="G8" s="211"/>
      <c r="H8" s="211"/>
      <c r="I8" s="212"/>
    </row>
    <row r="9" spans="2:9" ht="19.5" customHeight="1">
      <c r="B9" s="56" t="s">
        <v>31</v>
      </c>
      <c r="C9" s="57" t="s">
        <v>6</v>
      </c>
      <c r="D9" s="58" t="s">
        <v>3</v>
      </c>
      <c r="E9" s="58" t="s">
        <v>61</v>
      </c>
      <c r="F9" s="58" t="s">
        <v>62</v>
      </c>
      <c r="G9" s="58" t="s">
        <v>63</v>
      </c>
      <c r="H9" s="58" t="s">
        <v>64</v>
      </c>
      <c r="I9" s="61" t="s">
        <v>17</v>
      </c>
    </row>
    <row r="10" spans="2:9" ht="19.5" customHeight="1">
      <c r="B10" s="188" t="s">
        <v>261</v>
      </c>
      <c r="C10" s="189"/>
      <c r="D10" s="189"/>
      <c r="E10" s="189"/>
      <c r="F10" s="189"/>
      <c r="G10" s="189"/>
      <c r="H10" s="189"/>
      <c r="I10" s="190"/>
    </row>
    <row r="11" spans="2:9" ht="19.5" customHeight="1">
      <c r="B11" s="102" t="s">
        <v>327</v>
      </c>
      <c r="C11" s="82" t="s">
        <v>7</v>
      </c>
      <c r="D11" s="82" t="s">
        <v>4</v>
      </c>
      <c r="E11" s="181" t="e">
        <f>Form_A_DISCOM!#REF!</f>
        <v>#REF!</v>
      </c>
      <c r="F11" s="181"/>
      <c r="G11" s="181"/>
      <c r="H11" s="181"/>
      <c r="I11" s="182"/>
    </row>
    <row r="12" spans="2:9" ht="19.5" customHeight="1">
      <c r="B12" s="102" t="s">
        <v>328</v>
      </c>
      <c r="C12" s="82" t="s">
        <v>8</v>
      </c>
      <c r="D12" s="82" t="s">
        <v>4</v>
      </c>
      <c r="E12" s="181">
        <f>Form_A_DISCOM_Q2!E33</f>
        <v>0</v>
      </c>
      <c r="F12" s="181"/>
      <c r="G12" s="181"/>
      <c r="H12" s="181"/>
      <c r="I12" s="182"/>
    </row>
    <row r="13" spans="2:9" ht="19.5" customHeight="1">
      <c r="B13" s="102" t="s">
        <v>329</v>
      </c>
      <c r="C13" s="82" t="s">
        <v>33</v>
      </c>
      <c r="D13" s="82" t="s">
        <v>4</v>
      </c>
      <c r="E13" s="181">
        <f>Form_A_DISCOM_Q3!E33</f>
        <v>0</v>
      </c>
      <c r="F13" s="181"/>
      <c r="G13" s="181"/>
      <c r="H13" s="181"/>
      <c r="I13" s="182"/>
    </row>
    <row r="14" spans="2:9" ht="19.5" customHeight="1">
      <c r="B14" s="102" t="s">
        <v>330</v>
      </c>
      <c r="C14" s="82" t="s">
        <v>9</v>
      </c>
      <c r="D14" s="82" t="s">
        <v>4</v>
      </c>
      <c r="E14" s="181">
        <f>Form_A_DISCOM_Q4!E33</f>
        <v>0</v>
      </c>
      <c r="F14" s="181"/>
      <c r="G14" s="181"/>
      <c r="H14" s="181"/>
      <c r="I14" s="182"/>
    </row>
    <row r="15" spans="2:9" ht="19.5" customHeight="1">
      <c r="B15" s="102" t="s">
        <v>218</v>
      </c>
      <c r="C15" s="82" t="s">
        <v>282</v>
      </c>
      <c r="D15" s="113" t="s">
        <v>4</v>
      </c>
      <c r="E15" s="183" t="e">
        <f>SUM(E11:I14)</f>
        <v>#REF!</v>
      </c>
      <c r="F15" s="183"/>
      <c r="G15" s="183"/>
      <c r="H15" s="183"/>
      <c r="I15" s="184"/>
    </row>
    <row r="16" spans="2:9" ht="19.5" customHeight="1">
      <c r="B16" s="191" t="s">
        <v>229</v>
      </c>
      <c r="C16" s="192"/>
      <c r="D16" s="192"/>
      <c r="E16" s="192"/>
      <c r="F16" s="192"/>
      <c r="G16" s="192"/>
      <c r="H16" s="192"/>
      <c r="I16" s="193"/>
    </row>
    <row r="17" spans="1:9" ht="19.5" customHeight="1">
      <c r="B17" s="102" t="s">
        <v>332</v>
      </c>
      <c r="C17" s="82" t="s">
        <v>13</v>
      </c>
      <c r="D17" s="82" t="s">
        <v>4</v>
      </c>
      <c r="E17" s="99" t="e">
        <f>Form_A_DISCOM!#REF!</f>
        <v>#REF!</v>
      </c>
      <c r="F17" s="99" t="e">
        <f>Form_A_DISCOM!#REF!</f>
        <v>#REF!</v>
      </c>
      <c r="G17" s="99" t="e">
        <f>Form_A_DISCOM!#REF!</f>
        <v>#REF!</v>
      </c>
      <c r="H17" s="99" t="e">
        <f>Form_A_DISCOM!#REF!</f>
        <v>#REF!</v>
      </c>
      <c r="I17" s="103" t="e">
        <f>Form_A_DISCOM!#REF!</f>
        <v>#REF!</v>
      </c>
    </row>
    <row r="18" spans="1:9" ht="19.5" customHeight="1">
      <c r="B18" s="102" t="s">
        <v>333</v>
      </c>
      <c r="C18" s="82" t="s">
        <v>16</v>
      </c>
      <c r="D18" s="82" t="s">
        <v>4</v>
      </c>
      <c r="E18" s="99">
        <f>Form_A_DISCOM_Q2!E62</f>
        <v>0</v>
      </c>
      <c r="F18" s="99">
        <f>Form_A_DISCOM_Q2!F62</f>
        <v>0</v>
      </c>
      <c r="G18" s="99">
        <f>Form_A_DISCOM_Q2!G62</f>
        <v>0</v>
      </c>
      <c r="H18" s="99">
        <f>Form_A_DISCOM_Q2!H62</f>
        <v>0</v>
      </c>
      <c r="I18" s="103">
        <f>Form_A_DISCOM_Q2!I62</f>
        <v>0</v>
      </c>
    </row>
    <row r="19" spans="1:9" ht="19.5" customHeight="1">
      <c r="B19" s="102" t="s">
        <v>334</v>
      </c>
      <c r="C19" s="82" t="s">
        <v>14</v>
      </c>
      <c r="D19" s="82" t="s">
        <v>4</v>
      </c>
      <c r="E19" s="99">
        <f>Form_A_DISCOM_Q3!E62</f>
        <v>0</v>
      </c>
      <c r="F19" s="99">
        <f>Form_A_DISCOM_Q3!F62</f>
        <v>0</v>
      </c>
      <c r="G19" s="99">
        <f>Form_A_DISCOM_Q3!G62</f>
        <v>0</v>
      </c>
      <c r="H19" s="99">
        <f>Form_A_DISCOM_Q3!H62</f>
        <v>0</v>
      </c>
      <c r="I19" s="103">
        <f>Form_A_DISCOM_Q3!I62</f>
        <v>0</v>
      </c>
    </row>
    <row r="20" spans="1:9" ht="19.5" customHeight="1">
      <c r="B20" s="102" t="s">
        <v>335</v>
      </c>
      <c r="C20" s="82" t="s">
        <v>175</v>
      </c>
      <c r="D20" s="82" t="s">
        <v>4</v>
      </c>
      <c r="E20" s="99">
        <f>Form_A_DISCOM_Q4!E62</f>
        <v>0</v>
      </c>
      <c r="F20" s="99">
        <f>Form_A_DISCOM_Q4!F62</f>
        <v>0</v>
      </c>
      <c r="G20" s="99">
        <f>Form_A_DISCOM_Q4!G62</f>
        <v>0</v>
      </c>
      <c r="H20" s="99">
        <f>Form_A_DISCOM_Q4!H62</f>
        <v>0</v>
      </c>
      <c r="I20" s="103">
        <f>Form_A_DISCOM_Q4!I62</f>
        <v>0</v>
      </c>
    </row>
    <row r="21" spans="1:9" ht="19.5" customHeight="1">
      <c r="B21" s="102" t="s">
        <v>220</v>
      </c>
      <c r="C21" s="82" t="s">
        <v>219</v>
      </c>
      <c r="D21" s="113" t="s">
        <v>4</v>
      </c>
      <c r="E21" s="109" t="e">
        <f>SUM(E17:E20)</f>
        <v>#REF!</v>
      </c>
      <c r="F21" s="109" t="e">
        <f t="shared" ref="F21:H21" si="0">SUM(F17:F20)</f>
        <v>#REF!</v>
      </c>
      <c r="G21" s="109" t="e">
        <f t="shared" si="0"/>
        <v>#REF!</v>
      </c>
      <c r="H21" s="109" t="e">
        <f t="shared" si="0"/>
        <v>#REF!</v>
      </c>
      <c r="I21" s="110" t="e">
        <f>SUM(I17:I20)</f>
        <v>#REF!</v>
      </c>
    </row>
    <row r="22" spans="1:9" ht="19.5" customHeight="1">
      <c r="B22" s="191" t="s">
        <v>258</v>
      </c>
      <c r="C22" s="192"/>
      <c r="D22" s="192"/>
      <c r="E22" s="192"/>
      <c r="F22" s="192"/>
      <c r="G22" s="192"/>
      <c r="H22" s="192"/>
      <c r="I22" s="193"/>
    </row>
    <row r="23" spans="1:9" s="8" customFormat="1" ht="30.5" customHeight="1">
      <c r="A23" s="1"/>
      <c r="B23" s="112" t="s">
        <v>240</v>
      </c>
      <c r="C23" s="66" t="s">
        <v>187</v>
      </c>
      <c r="D23" s="114" t="s">
        <v>4</v>
      </c>
      <c r="E23" s="88"/>
      <c r="F23" s="88"/>
      <c r="G23" s="88"/>
      <c r="H23" s="88"/>
      <c r="I23" s="94">
        <f>I25+I27</f>
        <v>0</v>
      </c>
    </row>
    <row r="24" spans="1:9" s="8" customFormat="1" ht="19.5" customHeight="1">
      <c r="A24" s="1"/>
      <c r="B24" s="4" t="s">
        <v>235</v>
      </c>
      <c r="C24" s="11"/>
      <c r="D24" s="44" t="s">
        <v>237</v>
      </c>
      <c r="E24" s="88"/>
      <c r="F24" s="88"/>
      <c r="G24" s="88"/>
      <c r="H24" s="88"/>
      <c r="I24" s="108"/>
    </row>
    <row r="25" spans="1:9" s="8" customFormat="1" ht="19.5" customHeight="1">
      <c r="A25" s="1"/>
      <c r="B25" s="4" t="s">
        <v>238</v>
      </c>
      <c r="C25" s="11" t="s">
        <v>185</v>
      </c>
      <c r="D25" s="44" t="s">
        <v>4</v>
      </c>
      <c r="E25" s="88"/>
      <c r="F25" s="88"/>
      <c r="G25" s="88"/>
      <c r="H25" s="88"/>
      <c r="I25" s="87">
        <f>I24/1000</f>
        <v>0</v>
      </c>
    </row>
    <row r="26" spans="1:9" s="8" customFormat="1" ht="19.5" customHeight="1">
      <c r="A26" s="1"/>
      <c r="B26" s="4" t="s">
        <v>236</v>
      </c>
      <c r="C26" s="11"/>
      <c r="D26" s="44" t="s">
        <v>237</v>
      </c>
      <c r="E26" s="88"/>
      <c r="F26" s="88"/>
      <c r="G26" s="88"/>
      <c r="H26" s="88"/>
      <c r="I26" s="108"/>
    </row>
    <row r="27" spans="1:9" s="8" customFormat="1" ht="19.5" customHeight="1">
      <c r="A27" s="1"/>
      <c r="B27" s="4" t="s">
        <v>239</v>
      </c>
      <c r="C27" s="11" t="s">
        <v>186</v>
      </c>
      <c r="D27" s="44" t="s">
        <v>4</v>
      </c>
      <c r="E27" s="88"/>
      <c r="F27" s="88"/>
      <c r="G27" s="88"/>
      <c r="H27" s="88"/>
      <c r="I27" s="87">
        <f>I26/1000</f>
        <v>0</v>
      </c>
    </row>
    <row r="28" spans="1:9" s="8" customFormat="1" ht="19.5" customHeight="1">
      <c r="A28" s="1"/>
      <c r="B28" s="112" t="s">
        <v>262</v>
      </c>
      <c r="C28" s="66" t="s">
        <v>271</v>
      </c>
      <c r="D28" s="113" t="s">
        <v>4</v>
      </c>
      <c r="E28" s="88"/>
      <c r="F28" s="88"/>
      <c r="G28" s="88"/>
      <c r="H28" s="88"/>
      <c r="I28" s="94">
        <f>SUM(I29:I32)</f>
        <v>0</v>
      </c>
    </row>
    <row r="29" spans="1:9" s="8" customFormat="1" ht="19.5" customHeight="1">
      <c r="A29" s="1"/>
      <c r="B29" s="4" t="s">
        <v>263</v>
      </c>
      <c r="C29" s="11" t="s">
        <v>267</v>
      </c>
      <c r="D29" s="82" t="s">
        <v>4</v>
      </c>
      <c r="E29" s="88"/>
      <c r="F29" s="88"/>
      <c r="G29" s="88"/>
      <c r="H29" s="88"/>
      <c r="I29" s="87">
        <f>Form_A_DISCOM!I38</f>
        <v>0</v>
      </c>
    </row>
    <row r="30" spans="1:9" s="8" customFormat="1" ht="19.5" customHeight="1">
      <c r="A30" s="1"/>
      <c r="B30" s="4" t="s">
        <v>264</v>
      </c>
      <c r="C30" s="11" t="s">
        <v>268</v>
      </c>
      <c r="D30" s="82" t="s">
        <v>4</v>
      </c>
      <c r="E30" s="88"/>
      <c r="F30" s="88"/>
      <c r="G30" s="88"/>
      <c r="H30" s="88"/>
      <c r="I30" s="87">
        <f>Form_A_DISCOM_Q2!I63</f>
        <v>0</v>
      </c>
    </row>
    <row r="31" spans="1:9" s="8" customFormat="1" ht="19.5" customHeight="1">
      <c r="A31" s="1"/>
      <c r="B31" s="4" t="s">
        <v>265</v>
      </c>
      <c r="C31" s="11" t="s">
        <v>269</v>
      </c>
      <c r="D31" s="82" t="s">
        <v>4</v>
      </c>
      <c r="E31" s="88"/>
      <c r="F31" s="88"/>
      <c r="G31" s="88"/>
      <c r="H31" s="88"/>
      <c r="I31" s="87">
        <f>Form_A_DISCOM_Q3!I63</f>
        <v>0</v>
      </c>
    </row>
    <row r="32" spans="1:9" s="8" customFormat="1" ht="19.5" customHeight="1">
      <c r="A32" s="1"/>
      <c r="B32" s="4" t="s">
        <v>266</v>
      </c>
      <c r="C32" s="11" t="s">
        <v>270</v>
      </c>
      <c r="D32" s="82" t="s">
        <v>4</v>
      </c>
      <c r="E32" s="88"/>
      <c r="F32" s="88"/>
      <c r="G32" s="88"/>
      <c r="H32" s="88"/>
      <c r="I32" s="87">
        <f>Form_A_DISCOM_Q4!I63</f>
        <v>0</v>
      </c>
    </row>
    <row r="33" spans="1:26" ht="19.5" customHeight="1">
      <c r="B33" s="112" t="s">
        <v>272</v>
      </c>
      <c r="C33" s="113" t="s">
        <v>273</v>
      </c>
      <c r="D33" s="113" t="s">
        <v>4</v>
      </c>
      <c r="E33" s="88"/>
      <c r="F33" s="88"/>
      <c r="G33" s="88"/>
      <c r="H33" s="88"/>
      <c r="I33" s="110">
        <f>I23+I28</f>
        <v>0</v>
      </c>
    </row>
    <row r="34" spans="1:26" ht="19.5" customHeight="1">
      <c r="B34" s="178" t="s">
        <v>259</v>
      </c>
      <c r="C34" s="179"/>
      <c r="D34" s="179"/>
      <c r="E34" s="179"/>
      <c r="F34" s="179"/>
      <c r="G34" s="179"/>
      <c r="H34" s="179"/>
      <c r="I34" s="180"/>
    </row>
    <row r="35" spans="1:26" ht="19.5" customHeight="1">
      <c r="B35" s="102" t="s">
        <v>226</v>
      </c>
      <c r="C35" s="82" t="s">
        <v>221</v>
      </c>
      <c r="D35" s="82" t="s">
        <v>5</v>
      </c>
      <c r="E35" s="81" cm="1">
        <f t="array" ref="E35">IF(OR(ISBLANK($E$7),ISBLANK($E$6)), 0,INDEX(Targets!D3:D20,MATCH(1,(Targets!$B$3:$B$20=$E$8)*(Targets!$C$3:$C$20=$E$6),0)))</f>
        <v>0</v>
      </c>
      <c r="F35" s="81" cm="1">
        <f t="array" ref="F35">IF(OR(ISBLANK($E$7),ISBLANK($E$6)), 0,INDEX(Targets!E3:E20,MATCH(1,(Targets!$B$3:$B$20=$E$8)*(Targets!$C$3:$C$20=$E$6),0)))</f>
        <v>0</v>
      </c>
      <c r="G35" s="81" cm="1">
        <f t="array" ref="G35">IF(OR(ISBLANK($E$7),ISBLANK($E$6)), 0,INDEX(Targets!F3:F20,MATCH(1,(Targets!$B$3:$B$20=$E$8)*(Targets!$C$3:$C$20=$E$6),0)))</f>
        <v>0</v>
      </c>
      <c r="H35" s="81" cm="1">
        <f t="array" ref="H35">IF(OR(ISBLANK($E$7),ISBLANK($E$6)), 0,INDEX(Targets!G3:G20,MATCH(1,(Targets!$B$3:$B$20=$E$8)*(Targets!$C$3:$C$20=$E$6),0)))</f>
        <v>0</v>
      </c>
      <c r="I35" s="104" cm="1">
        <f t="array" ref="I35">IF(OR(ISBLANK($E$7),ISBLANK($E$6)), 0,INDEX(Targets!H3:H20,MATCH(1,(Targets!$B$3:$B$20=$E$8)*(Targets!$C$3:$C$20=$E$6),0)))</f>
        <v>0</v>
      </c>
    </row>
    <row r="36" spans="1:26" ht="19.5" customHeight="1">
      <c r="B36" s="102" t="s">
        <v>227</v>
      </c>
      <c r="C36" s="82" t="s">
        <v>274</v>
      </c>
      <c r="D36" s="82" t="s">
        <v>4</v>
      </c>
      <c r="E36" s="109" t="e">
        <f>$E$15*E35</f>
        <v>#REF!</v>
      </c>
      <c r="F36" s="109" t="e">
        <f t="shared" ref="F36:I36" si="1">$E$15*F35</f>
        <v>#REF!</v>
      </c>
      <c r="G36" s="109" t="e">
        <f t="shared" si="1"/>
        <v>#REF!</v>
      </c>
      <c r="H36" s="109" t="e">
        <f t="shared" si="1"/>
        <v>#REF!</v>
      </c>
      <c r="I36" s="110" t="e">
        <f t="shared" si="1"/>
        <v>#REF!</v>
      </c>
    </row>
    <row r="37" spans="1:26" ht="19.5" customHeight="1">
      <c r="B37" s="116" t="s">
        <v>278</v>
      </c>
      <c r="C37" s="82" t="s">
        <v>34</v>
      </c>
      <c r="D37" s="82" t="s">
        <v>4</v>
      </c>
      <c r="E37" s="99" t="e">
        <f>E21</f>
        <v>#REF!</v>
      </c>
      <c r="F37" s="99" t="e">
        <f t="shared" ref="F37:H37" si="2">F21</f>
        <v>#REF!</v>
      </c>
      <c r="G37" s="99" t="e">
        <f t="shared" si="2"/>
        <v>#REF!</v>
      </c>
      <c r="H37" s="99" t="e">
        <f t="shared" si="2"/>
        <v>#REF!</v>
      </c>
      <c r="I37" s="103" t="e">
        <f>I21</f>
        <v>#REF!</v>
      </c>
    </row>
    <row r="38" spans="1:26" ht="19.5" customHeight="1">
      <c r="B38" s="116" t="s">
        <v>280</v>
      </c>
      <c r="C38" s="82" t="s">
        <v>279</v>
      </c>
      <c r="D38" s="82" t="s">
        <v>5</v>
      </c>
      <c r="E38" s="149" t="e">
        <f>IF($E$15=0,0,E37/$E$15)</f>
        <v>#REF!</v>
      </c>
      <c r="F38" s="149" t="e">
        <f t="shared" ref="F38:H38" si="3">IF($E$15=0,0,F37/$E$15)</f>
        <v>#REF!</v>
      </c>
      <c r="G38" s="149" t="e">
        <f t="shared" si="3"/>
        <v>#REF!</v>
      </c>
      <c r="H38" s="149" t="e">
        <f t="shared" si="3"/>
        <v>#REF!</v>
      </c>
      <c r="I38" s="150" t="e">
        <f>IF($E$15=0,0,I37/$E$15)</f>
        <v>#REF!</v>
      </c>
    </row>
    <row r="39" spans="1:26" ht="19.5" customHeight="1">
      <c r="B39" s="145" t="s">
        <v>281</v>
      </c>
      <c r="C39" s="146" t="s">
        <v>296</v>
      </c>
      <c r="D39" s="131" t="s">
        <v>4</v>
      </c>
      <c r="E39" s="147" t="e">
        <f>E37-E36</f>
        <v>#REF!</v>
      </c>
      <c r="F39" s="147" t="e">
        <f t="shared" ref="F39:H39" si="4">F37-F36</f>
        <v>#REF!</v>
      </c>
      <c r="G39" s="147" t="e">
        <f t="shared" si="4"/>
        <v>#REF!</v>
      </c>
      <c r="H39" s="147" t="e">
        <f t="shared" si="4"/>
        <v>#REF!</v>
      </c>
      <c r="I39" s="148" t="e">
        <f>I37-I36</f>
        <v>#REF!</v>
      </c>
    </row>
    <row r="40" spans="1:26" ht="19.5" customHeight="1" thickBot="1">
      <c r="B40" s="145" t="s">
        <v>281</v>
      </c>
      <c r="C40" s="146" t="s">
        <v>306</v>
      </c>
      <c r="D40" s="131" t="s">
        <v>5</v>
      </c>
      <c r="E40" s="151" t="e">
        <f>E38-E35</f>
        <v>#REF!</v>
      </c>
      <c r="F40" s="151" t="e">
        <f t="shared" ref="F40:I40" si="5">F38-F35</f>
        <v>#REF!</v>
      </c>
      <c r="G40" s="151" t="e">
        <f t="shared" si="5"/>
        <v>#REF!</v>
      </c>
      <c r="H40" s="151" t="e">
        <f t="shared" si="5"/>
        <v>#REF!</v>
      </c>
      <c r="I40" s="156" t="e">
        <f t="shared" si="5"/>
        <v>#REF!</v>
      </c>
    </row>
    <row r="41" spans="1:26" s="2" customFormat="1" ht="19.5" customHeight="1">
      <c r="A41" s="1"/>
      <c r="B41" s="160" t="s">
        <v>276</v>
      </c>
      <c r="C41" s="138" t="s">
        <v>35</v>
      </c>
      <c r="D41" s="138" t="s">
        <v>4</v>
      </c>
      <c r="E41" s="139"/>
      <c r="F41" s="139"/>
      <c r="G41" s="140" t="e">
        <f>IF(G39&gt;=0,G39,IF((I33+G39)&gt;0,0,I33+G39))</f>
        <v>#REF!</v>
      </c>
      <c r="H41" s="139"/>
      <c r="I41" s="141" t="e">
        <f>I33+I39</f>
        <v>#REF!</v>
      </c>
      <c r="J41" s="8"/>
      <c r="K41" s="8"/>
      <c r="L41" s="8"/>
      <c r="M41" s="8"/>
      <c r="N41" s="8"/>
      <c r="O41" s="8"/>
      <c r="P41" s="8"/>
      <c r="Q41" s="8"/>
      <c r="R41" s="8"/>
      <c r="S41" s="8"/>
      <c r="T41" s="8"/>
      <c r="U41" s="8"/>
      <c r="V41" s="8"/>
      <c r="W41" s="8"/>
      <c r="X41" s="8"/>
      <c r="Y41" s="8"/>
      <c r="Z41" s="8"/>
    </row>
    <row r="42" spans="1:26" ht="19.5" customHeight="1">
      <c r="B42" s="152" t="s">
        <v>308</v>
      </c>
      <c r="C42" s="153" t="s">
        <v>310</v>
      </c>
      <c r="D42" s="153" t="s">
        <v>5</v>
      </c>
      <c r="E42" s="135"/>
      <c r="F42" s="135"/>
      <c r="G42" s="154" t="e">
        <f>IF($E$15=0,0,(G36+G41)/$E$15)</f>
        <v>#REF!</v>
      </c>
      <c r="H42" s="135"/>
      <c r="I42" s="155" t="e">
        <f>IF($E$15=0,0,(I36+I41)/$E$15)</f>
        <v>#REF!</v>
      </c>
    </row>
    <row r="43" spans="1:26" ht="19.5" customHeight="1" thickBot="1">
      <c r="B43" s="159" t="s">
        <v>307</v>
      </c>
      <c r="C43" s="105" t="s">
        <v>311</v>
      </c>
      <c r="D43" s="105" t="s">
        <v>5</v>
      </c>
      <c r="E43" s="117"/>
      <c r="F43" s="117"/>
      <c r="G43" s="157" t="e">
        <f>G42-G35</f>
        <v>#REF!</v>
      </c>
      <c r="H43" s="117"/>
      <c r="I43" s="158" t="e">
        <f>I42-I35</f>
        <v>#REF!</v>
      </c>
    </row>
    <row r="44" spans="1:26">
      <c r="E44" s="50"/>
    </row>
    <row r="45" spans="1:26" ht="19.5" customHeight="1">
      <c r="B45" s="206" t="s">
        <v>43</v>
      </c>
      <c r="C45" s="206"/>
      <c r="D45" s="206"/>
      <c r="E45" s="206"/>
      <c r="F45" s="206"/>
      <c r="G45" s="206"/>
      <c r="H45" s="206"/>
      <c r="I45" s="206"/>
    </row>
    <row r="46" spans="1:26" ht="35" customHeight="1">
      <c r="B46" s="16" t="s">
        <v>55</v>
      </c>
      <c r="C46" s="213" t="s">
        <v>60</v>
      </c>
      <c r="D46" s="214"/>
      <c r="E46" s="215" t="s">
        <v>57</v>
      </c>
      <c r="F46" s="216"/>
      <c r="G46" s="217"/>
      <c r="H46" s="218" t="s">
        <v>56</v>
      </c>
      <c r="I46" s="219"/>
    </row>
    <row r="47" spans="1:26" ht="34" customHeight="1">
      <c r="B47" s="194" t="s">
        <v>260</v>
      </c>
      <c r="C47" s="195"/>
      <c r="D47" s="195"/>
      <c r="E47" s="195"/>
      <c r="F47" s="195"/>
      <c r="G47" s="195"/>
      <c r="H47" s="195"/>
      <c r="I47" s="196"/>
    </row>
    <row r="48" spans="1:26" s="2" customFormat="1" ht="36.5" customHeight="1">
      <c r="A48" s="51"/>
      <c r="B48" s="197" t="s">
        <v>48</v>
      </c>
      <c r="C48" s="198"/>
      <c r="D48" s="198"/>
      <c r="E48" s="198"/>
      <c r="F48" s="198"/>
      <c r="G48" s="198"/>
      <c r="H48" s="198"/>
      <c r="I48" s="199"/>
      <c r="J48" s="8"/>
      <c r="K48" s="8"/>
      <c r="L48" s="8"/>
      <c r="M48" s="8"/>
      <c r="N48" s="8"/>
      <c r="O48" s="8"/>
      <c r="P48" s="8"/>
      <c r="Q48" s="8"/>
      <c r="R48" s="8"/>
      <c r="S48" s="8"/>
      <c r="T48" s="8"/>
      <c r="U48" s="8"/>
      <c r="V48" s="8"/>
      <c r="W48" s="8"/>
      <c r="X48" s="8"/>
      <c r="Y48" s="8"/>
      <c r="Z48" s="8"/>
    </row>
    <row r="49" spans="1:26" s="2" customFormat="1" ht="39.5" customHeight="1">
      <c r="A49" s="51"/>
      <c r="B49" s="197" t="s">
        <v>49</v>
      </c>
      <c r="C49" s="198"/>
      <c r="D49" s="198"/>
      <c r="E49" s="198"/>
      <c r="F49" s="198"/>
      <c r="G49" s="198"/>
      <c r="H49" s="198"/>
      <c r="I49" s="199"/>
      <c r="J49" s="8"/>
      <c r="K49" s="8"/>
      <c r="L49" s="8"/>
      <c r="M49" s="8"/>
      <c r="N49" s="8"/>
      <c r="O49" s="8"/>
      <c r="P49" s="8"/>
      <c r="Q49" s="8"/>
      <c r="R49" s="8"/>
      <c r="S49" s="8"/>
      <c r="T49" s="8"/>
      <c r="U49" s="8"/>
      <c r="V49" s="8"/>
      <c r="W49" s="8"/>
      <c r="X49" s="8"/>
      <c r="Y49" s="8"/>
      <c r="Z49" s="8"/>
    </row>
    <row r="50" spans="1:26" s="2" customFormat="1" ht="59" customHeight="1">
      <c r="A50" s="51"/>
      <c r="B50" s="197" t="s">
        <v>50</v>
      </c>
      <c r="C50" s="198"/>
      <c r="D50" s="198"/>
      <c r="E50" s="198"/>
      <c r="F50" s="198"/>
      <c r="G50" s="198"/>
      <c r="H50" s="198"/>
      <c r="I50" s="199"/>
      <c r="J50" s="8"/>
      <c r="K50" s="8"/>
      <c r="L50" s="8"/>
      <c r="M50" s="8"/>
      <c r="N50" s="8"/>
      <c r="O50" s="8"/>
      <c r="P50" s="8"/>
      <c r="Q50" s="8"/>
      <c r="R50" s="8"/>
      <c r="S50" s="8"/>
      <c r="T50" s="8"/>
      <c r="U50" s="8"/>
      <c r="V50" s="8"/>
      <c r="W50" s="8"/>
      <c r="X50" s="8"/>
      <c r="Y50" s="8"/>
      <c r="Z50" s="8"/>
    </row>
    <row r="51" spans="1:26" s="2" customFormat="1" ht="93.5" customHeight="1">
      <c r="A51" s="51"/>
      <c r="B51" s="197" t="s">
        <v>51</v>
      </c>
      <c r="C51" s="198"/>
      <c r="D51" s="198"/>
      <c r="E51" s="198"/>
      <c r="F51" s="198"/>
      <c r="G51" s="198"/>
      <c r="H51" s="198"/>
      <c r="I51" s="199"/>
      <c r="J51" s="8"/>
      <c r="K51" s="8"/>
      <c r="L51" s="8"/>
      <c r="M51" s="8"/>
      <c r="N51" s="8"/>
      <c r="O51" s="8"/>
      <c r="P51" s="8"/>
      <c r="Q51" s="8"/>
      <c r="R51" s="8"/>
      <c r="S51" s="8"/>
      <c r="T51" s="8"/>
      <c r="U51" s="8"/>
      <c r="V51" s="8"/>
      <c r="W51" s="8"/>
      <c r="X51" s="8"/>
      <c r="Y51" s="8"/>
      <c r="Z51" s="8"/>
    </row>
    <row r="52" spans="1:26" s="2" customFormat="1" ht="53.5" customHeight="1">
      <c r="A52" s="51"/>
      <c r="B52" s="197" t="s">
        <v>52</v>
      </c>
      <c r="C52" s="198"/>
      <c r="D52" s="198"/>
      <c r="E52" s="198"/>
      <c r="F52" s="198"/>
      <c r="G52" s="198"/>
      <c r="H52" s="198"/>
      <c r="I52" s="199"/>
      <c r="J52" s="8"/>
      <c r="K52" s="8"/>
      <c r="L52" s="8"/>
      <c r="M52" s="8"/>
      <c r="N52" s="8"/>
      <c r="O52" s="8"/>
      <c r="P52" s="8"/>
      <c r="Q52" s="8"/>
      <c r="R52" s="8"/>
      <c r="S52" s="8"/>
      <c r="T52" s="8"/>
      <c r="U52" s="8"/>
      <c r="V52" s="8"/>
      <c r="W52" s="8"/>
      <c r="X52" s="8"/>
      <c r="Y52" s="8"/>
      <c r="Z52" s="8"/>
    </row>
    <row r="53" spans="1:26" ht="34" customHeight="1">
      <c r="B53" s="220" t="s">
        <v>228</v>
      </c>
      <c r="C53" s="195"/>
      <c r="D53" s="195"/>
      <c r="E53" s="195"/>
      <c r="F53" s="195"/>
      <c r="G53" s="195"/>
      <c r="H53" s="195"/>
      <c r="I53" s="196"/>
    </row>
    <row r="54" spans="1:26">
      <c r="B54" s="123"/>
      <c r="C54" s="124"/>
      <c r="D54" s="124"/>
      <c r="E54" s="124"/>
      <c r="F54" s="124"/>
      <c r="G54" s="124"/>
      <c r="H54" s="124"/>
      <c r="I54" s="125"/>
    </row>
    <row r="55" spans="1:26" s="2" customFormat="1" ht="72" customHeight="1">
      <c r="A55" s="1"/>
      <c r="B55" s="200" t="s">
        <v>244</v>
      </c>
      <c r="C55" s="201"/>
      <c r="D55" s="201"/>
      <c r="E55" s="201"/>
      <c r="F55" s="201"/>
      <c r="G55" s="201"/>
      <c r="H55" s="201"/>
      <c r="I55" s="202"/>
      <c r="J55" s="8"/>
      <c r="K55" s="8"/>
      <c r="L55" s="8"/>
      <c r="M55" s="8"/>
      <c r="N55" s="8"/>
      <c r="O55" s="8"/>
      <c r="P55" s="8"/>
      <c r="Q55" s="8"/>
      <c r="R55" s="8"/>
      <c r="S55" s="8"/>
      <c r="T55" s="8"/>
      <c r="U55" s="8"/>
      <c r="V55" s="8"/>
      <c r="W55" s="8"/>
      <c r="X55" s="8"/>
      <c r="Y55" s="8"/>
      <c r="Z55" s="8"/>
    </row>
    <row r="56" spans="1:26" s="2" customFormat="1" ht="19.5" customHeight="1">
      <c r="A56" s="1"/>
      <c r="B56" s="126" t="s">
        <v>234</v>
      </c>
      <c r="C56" s="111"/>
      <c r="D56" s="111"/>
      <c r="E56" s="111"/>
      <c r="F56" s="111"/>
      <c r="G56" s="111"/>
      <c r="H56" s="111"/>
      <c r="I56" s="127" t="s">
        <v>300</v>
      </c>
      <c r="J56" s="8"/>
      <c r="K56" s="8"/>
      <c r="L56" s="8"/>
      <c r="M56" s="8"/>
      <c r="N56" s="8"/>
      <c r="O56" s="8"/>
      <c r="P56" s="8"/>
      <c r="Q56" s="8"/>
      <c r="R56" s="8"/>
      <c r="S56" s="8"/>
      <c r="T56" s="8"/>
      <c r="U56" s="8"/>
      <c r="V56" s="8"/>
      <c r="W56" s="8"/>
      <c r="X56" s="8"/>
      <c r="Y56" s="8"/>
      <c r="Z56" s="8"/>
    </row>
    <row r="57" spans="1:26" s="2" customFormat="1" ht="19.5" customHeight="1">
      <c r="A57" s="1"/>
      <c r="B57" s="126"/>
      <c r="C57" s="111"/>
      <c r="D57" s="111"/>
      <c r="E57" s="111"/>
      <c r="F57" s="111"/>
      <c r="G57" s="111"/>
      <c r="H57" s="111"/>
      <c r="I57" s="127"/>
      <c r="J57" s="8"/>
      <c r="K57" s="8"/>
      <c r="L57" s="8"/>
      <c r="M57" s="8"/>
      <c r="N57" s="8"/>
      <c r="O57" s="8"/>
      <c r="P57" s="8"/>
      <c r="Q57" s="8"/>
      <c r="R57" s="8"/>
      <c r="S57" s="8"/>
      <c r="T57" s="8"/>
      <c r="U57" s="8"/>
      <c r="V57" s="8"/>
      <c r="W57" s="8"/>
      <c r="X57" s="8"/>
      <c r="Y57" s="8"/>
      <c r="Z57" s="8"/>
    </row>
    <row r="58" spans="1:26" s="2" customFormat="1" ht="19.5" customHeight="1">
      <c r="A58" s="1"/>
      <c r="B58" s="126"/>
      <c r="C58" s="111"/>
      <c r="D58" s="111"/>
      <c r="E58" s="111"/>
      <c r="F58" s="111"/>
      <c r="G58" s="111"/>
      <c r="H58" s="111"/>
      <c r="I58" s="127"/>
      <c r="J58" s="8"/>
      <c r="K58" s="8"/>
      <c r="L58" s="8"/>
      <c r="M58" s="8"/>
      <c r="N58" s="8"/>
      <c r="O58" s="8"/>
      <c r="P58" s="8"/>
      <c r="Q58" s="8"/>
      <c r="R58" s="8"/>
      <c r="S58" s="8"/>
      <c r="T58" s="8"/>
      <c r="U58" s="8"/>
      <c r="V58" s="8"/>
      <c r="W58" s="8"/>
      <c r="X58" s="8"/>
      <c r="Y58" s="8"/>
      <c r="Z58" s="8"/>
    </row>
    <row r="59" spans="1:26" s="2" customFormat="1" ht="19.5" customHeight="1">
      <c r="A59" s="1"/>
      <c r="B59" s="126"/>
      <c r="C59" s="111"/>
      <c r="D59" s="111"/>
      <c r="E59" s="111"/>
      <c r="F59" s="111"/>
      <c r="G59" s="111"/>
      <c r="H59" s="111"/>
      <c r="I59" s="127"/>
      <c r="J59" s="8"/>
      <c r="K59" s="8"/>
      <c r="L59" s="8"/>
      <c r="M59" s="8"/>
      <c r="N59" s="8"/>
      <c r="O59" s="8"/>
      <c r="P59" s="8"/>
      <c r="Q59" s="8"/>
      <c r="R59" s="8"/>
      <c r="S59" s="8"/>
      <c r="T59" s="8"/>
      <c r="U59" s="8"/>
      <c r="V59" s="8"/>
      <c r="W59" s="8"/>
      <c r="X59" s="8"/>
      <c r="Y59" s="8"/>
      <c r="Z59" s="8"/>
    </row>
    <row r="60" spans="1:26" s="2" customFormat="1" ht="19.5" customHeight="1">
      <c r="A60" s="1"/>
      <c r="B60" s="126" t="s">
        <v>301</v>
      </c>
      <c r="C60" s="111"/>
      <c r="D60" s="111"/>
      <c r="E60" s="111"/>
      <c r="F60" s="111"/>
      <c r="G60" s="111"/>
      <c r="H60" s="111"/>
      <c r="I60" s="127" t="s">
        <v>312</v>
      </c>
      <c r="J60" s="8"/>
      <c r="K60" s="8"/>
      <c r="L60" s="8"/>
      <c r="M60" s="8"/>
      <c r="N60" s="8"/>
      <c r="O60" s="8"/>
      <c r="P60" s="8"/>
      <c r="Q60" s="8"/>
      <c r="R60" s="8"/>
      <c r="S60" s="8"/>
      <c r="T60" s="8"/>
      <c r="U60" s="8"/>
      <c r="V60" s="8"/>
      <c r="W60" s="8"/>
      <c r="X60" s="8"/>
      <c r="Y60" s="8"/>
      <c r="Z60" s="8"/>
    </row>
    <row r="61" spans="1:26" s="2" customFormat="1" ht="19.5" customHeight="1">
      <c r="A61" s="1"/>
      <c r="B61" s="126"/>
      <c r="C61" s="111"/>
      <c r="D61" s="111"/>
      <c r="E61" s="111"/>
      <c r="F61" s="111"/>
      <c r="G61" s="111"/>
      <c r="H61" s="111"/>
      <c r="I61" s="127" t="s">
        <v>313</v>
      </c>
      <c r="J61" s="8"/>
      <c r="K61" s="8"/>
      <c r="L61" s="8"/>
      <c r="M61" s="8"/>
      <c r="N61" s="8"/>
      <c r="O61" s="8"/>
      <c r="P61" s="8"/>
      <c r="Q61" s="8"/>
      <c r="R61" s="8"/>
      <c r="S61" s="8"/>
      <c r="T61" s="8"/>
      <c r="U61" s="8"/>
      <c r="V61" s="8"/>
      <c r="W61" s="8"/>
      <c r="X61" s="8"/>
      <c r="Y61" s="8"/>
      <c r="Z61" s="8"/>
    </row>
    <row r="62" spans="1:26" s="2" customFormat="1" ht="19.5" customHeight="1">
      <c r="A62" s="1"/>
      <c r="B62" s="128"/>
      <c r="C62" s="129"/>
      <c r="D62" s="129"/>
      <c r="E62" s="129"/>
      <c r="F62" s="129"/>
      <c r="G62" s="129"/>
      <c r="H62" s="129"/>
      <c r="I62" s="130"/>
      <c r="J62" s="8"/>
      <c r="K62" s="8"/>
      <c r="L62" s="8"/>
      <c r="M62" s="8"/>
      <c r="N62" s="8"/>
      <c r="O62" s="8"/>
      <c r="P62" s="8"/>
      <c r="Q62" s="8"/>
      <c r="R62" s="8"/>
      <c r="S62" s="8"/>
      <c r="T62" s="8"/>
      <c r="U62" s="8"/>
      <c r="V62" s="8"/>
      <c r="W62" s="8"/>
      <c r="X62" s="8"/>
      <c r="Y62" s="8"/>
      <c r="Z62" s="8"/>
    </row>
  </sheetData>
  <mergeCells count="34">
    <mergeCell ref="B52:I52"/>
    <mergeCell ref="E11:I11"/>
    <mergeCell ref="B55:I55"/>
    <mergeCell ref="B5:D5"/>
    <mergeCell ref="E3:I3"/>
    <mergeCell ref="E4:I4"/>
    <mergeCell ref="E5:I5"/>
    <mergeCell ref="B45:I45"/>
    <mergeCell ref="E7:I7"/>
    <mergeCell ref="E8:I8"/>
    <mergeCell ref="E6:I6"/>
    <mergeCell ref="B6:D6"/>
    <mergeCell ref="C46:D46"/>
    <mergeCell ref="E46:G46"/>
    <mergeCell ref="H46:I46"/>
    <mergeCell ref="B53:I53"/>
    <mergeCell ref="B47:I47"/>
    <mergeCell ref="B48:I48"/>
    <mergeCell ref="B49:I49"/>
    <mergeCell ref="B51:I51"/>
    <mergeCell ref="B50:I50"/>
    <mergeCell ref="B2:I2"/>
    <mergeCell ref="B34:I34"/>
    <mergeCell ref="E12:I12"/>
    <mergeCell ref="E13:I13"/>
    <mergeCell ref="E14:I14"/>
    <mergeCell ref="E15:I15"/>
    <mergeCell ref="B7:D7"/>
    <mergeCell ref="B8:D8"/>
    <mergeCell ref="B10:I10"/>
    <mergeCell ref="B16:I16"/>
    <mergeCell ref="B3:D3"/>
    <mergeCell ref="B4:D4"/>
    <mergeCell ref="B22:I22"/>
  </mergeCells>
  <phoneticPr fontId="40" type="noConversion"/>
  <dataValidations count="1">
    <dataValidation type="decimal" allowBlank="1" showInputMessage="1" showErrorMessage="1" promptTitle="Input" prompt="Please enter a positive numeric value. Can include decimals." sqref="I24 I26" xr:uid="{D3716DD0-5E00-4550-A167-1BFF486C5AEB}">
      <formula1>0</formula1>
      <formula2>9.99999999999999E+27</formula2>
    </dataValidation>
  </dataValidations>
  <pageMargins left="0.70866141732283472" right="0.70866141732283472" top="0.74803149606299213" bottom="0.74803149606299213" header="0.31496062992125984" footer="0.31496062992125984"/>
  <pageSetup paperSize="9" scale="63" fitToHeight="0" orientation="landscape" r:id="rId1"/>
  <rowBreaks count="1" manualBreakCount="1">
    <brk id="40" min="1" max="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21A5E193-DE6A-4032-A0F8-64BE26F1F190}">
          <x14:formula1>
            <xm:f>Targets!$C$3:$C$20</xm:f>
          </x14:formula1>
          <xm:sqref>E6:I6</xm:sqref>
        </x14:dataValidation>
        <x14:dataValidation type="list" allowBlank="1" showInputMessage="1" showErrorMessage="1" xr:uid="{5C4236C1-53BF-47C7-B7CB-EE6B3D53D1F1}">
          <x14:formula1>
            <xm:f>StateUTs!$B$2:$B$37</xm:f>
          </x14:formula1>
          <xm:sqref>E7:I7</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148F03-D5B5-42AA-8139-A2130A29ED07}">
  <sheetPr codeName="Sheet10"/>
  <dimension ref="A1:G37"/>
  <sheetViews>
    <sheetView topLeftCell="A2" workbookViewId="0">
      <selection activeCell="D6" sqref="D6:I8"/>
    </sheetView>
  </sheetViews>
  <sheetFormatPr defaultRowHeight="14.5"/>
  <cols>
    <col min="1" max="1" width="8.7265625" style="38"/>
    <col min="2" max="2" width="34.36328125" bestFit="1" customWidth="1"/>
    <col min="3" max="3" width="12.54296875" bestFit="1" customWidth="1"/>
    <col min="6" max="6" width="28" hidden="1" customWidth="1"/>
    <col min="7" max="7" width="49" hidden="1" customWidth="1"/>
  </cols>
  <sheetData>
    <row r="1" spans="1:7">
      <c r="A1" s="39" t="s">
        <v>173</v>
      </c>
      <c r="B1" s="37" t="s">
        <v>136</v>
      </c>
      <c r="C1" s="37" t="s">
        <v>121</v>
      </c>
    </row>
    <row r="2" spans="1:7" ht="15.5" customHeight="1">
      <c r="A2" s="40">
        <v>35</v>
      </c>
      <c r="B2" s="18" t="s">
        <v>171</v>
      </c>
      <c r="C2" s="18" t="s">
        <v>127</v>
      </c>
      <c r="F2" s="36" t="s">
        <v>193</v>
      </c>
      <c r="G2" s="36" t="s">
        <v>174</v>
      </c>
    </row>
    <row r="3" spans="1:7">
      <c r="A3" s="40">
        <v>1</v>
      </c>
      <c r="B3" s="18" t="s">
        <v>137</v>
      </c>
      <c r="C3" s="18" t="s">
        <v>127</v>
      </c>
      <c r="F3" s="36" t="s">
        <v>189</v>
      </c>
      <c r="G3" s="36" t="s">
        <v>194</v>
      </c>
    </row>
    <row r="4" spans="1:7">
      <c r="A4" s="40">
        <v>2</v>
      </c>
      <c r="B4" s="18" t="s">
        <v>138</v>
      </c>
      <c r="C4" s="18" t="s">
        <v>135</v>
      </c>
      <c r="F4" s="36" t="s">
        <v>190</v>
      </c>
      <c r="G4" s="36" t="s">
        <v>195</v>
      </c>
    </row>
    <row r="5" spans="1:7">
      <c r="A5" s="40">
        <v>3</v>
      </c>
      <c r="B5" s="18" t="s">
        <v>139</v>
      </c>
      <c r="C5" s="18" t="s">
        <v>135</v>
      </c>
      <c r="F5" s="36" t="s">
        <v>191</v>
      </c>
      <c r="G5" s="36" t="s">
        <v>196</v>
      </c>
    </row>
    <row r="6" spans="1:7">
      <c r="A6" s="40">
        <v>4</v>
      </c>
      <c r="B6" s="18" t="s">
        <v>140</v>
      </c>
      <c r="C6" s="18" t="s">
        <v>127</v>
      </c>
      <c r="F6" s="36" t="s">
        <v>192</v>
      </c>
    </row>
    <row r="7" spans="1:7">
      <c r="A7" s="40">
        <v>32</v>
      </c>
      <c r="B7" s="18" t="s">
        <v>168</v>
      </c>
      <c r="C7" s="18" t="s">
        <v>127</v>
      </c>
    </row>
    <row r="8" spans="1:7">
      <c r="A8" s="40">
        <v>5</v>
      </c>
      <c r="B8" s="18" t="s">
        <v>141</v>
      </c>
      <c r="C8" s="18" t="s">
        <v>127</v>
      </c>
    </row>
    <row r="9" spans="1:7">
      <c r="A9" s="40">
        <v>33</v>
      </c>
      <c r="B9" s="18" t="s">
        <v>169</v>
      </c>
      <c r="C9" s="18" t="s">
        <v>127</v>
      </c>
    </row>
    <row r="10" spans="1:7">
      <c r="A10" s="40">
        <v>6</v>
      </c>
      <c r="B10" s="18" t="s">
        <v>142</v>
      </c>
      <c r="C10" s="18" t="s">
        <v>127</v>
      </c>
    </row>
    <row r="11" spans="1:7">
      <c r="A11" s="40">
        <v>7</v>
      </c>
      <c r="B11" s="18" t="s">
        <v>143</v>
      </c>
      <c r="C11" s="18" t="s">
        <v>127</v>
      </c>
    </row>
    <row r="12" spans="1:7">
      <c r="A12" s="40">
        <v>8</v>
      </c>
      <c r="B12" s="18" t="s">
        <v>144</v>
      </c>
      <c r="C12" s="18" t="s">
        <v>127</v>
      </c>
    </row>
    <row r="13" spans="1:7">
      <c r="A13" s="40">
        <v>9</v>
      </c>
      <c r="B13" s="18" t="s">
        <v>145</v>
      </c>
      <c r="C13" s="18" t="s">
        <v>127</v>
      </c>
    </row>
    <row r="14" spans="1:7">
      <c r="A14" s="40">
        <v>10</v>
      </c>
      <c r="B14" s="18" t="s">
        <v>146</v>
      </c>
      <c r="C14" s="18" t="s">
        <v>134</v>
      </c>
    </row>
    <row r="15" spans="1:7">
      <c r="A15" s="40">
        <v>11</v>
      </c>
      <c r="B15" s="18" t="s">
        <v>147</v>
      </c>
      <c r="C15" s="18" t="s">
        <v>134</v>
      </c>
    </row>
    <row r="16" spans="1:7">
      <c r="A16" s="40">
        <v>13</v>
      </c>
      <c r="B16" s="18" t="s">
        <v>149</v>
      </c>
      <c r="C16" s="18" t="s">
        <v>127</v>
      </c>
    </row>
    <row r="17" spans="1:3">
      <c r="A17" s="40">
        <v>14</v>
      </c>
      <c r="B17" s="18" t="s">
        <v>150</v>
      </c>
      <c r="C17" s="18" t="s">
        <v>127</v>
      </c>
    </row>
    <row r="18" spans="1:3">
      <c r="A18" s="40">
        <v>15</v>
      </c>
      <c r="B18" s="18" t="s">
        <v>151</v>
      </c>
      <c r="C18" s="18" t="s">
        <v>127</v>
      </c>
    </row>
    <row r="19" spans="1:3">
      <c r="A19" s="40">
        <v>12</v>
      </c>
      <c r="B19" s="18" t="s">
        <v>148</v>
      </c>
      <c r="C19" s="18" t="s">
        <v>134</v>
      </c>
    </row>
    <row r="20" spans="1:3">
      <c r="A20" s="40">
        <v>36</v>
      </c>
      <c r="B20" s="18" t="s">
        <v>172</v>
      </c>
      <c r="C20" s="18" t="s">
        <v>127</v>
      </c>
    </row>
    <row r="21" spans="1:3">
      <c r="A21" s="40">
        <v>16</v>
      </c>
      <c r="B21" s="18" t="s">
        <v>152</v>
      </c>
      <c r="C21" s="18" t="s">
        <v>127</v>
      </c>
    </row>
    <row r="22" spans="1:3">
      <c r="A22" s="40">
        <v>17</v>
      </c>
      <c r="B22" s="18" t="s">
        <v>153</v>
      </c>
      <c r="C22" s="18" t="s">
        <v>127</v>
      </c>
    </row>
    <row r="23" spans="1:3">
      <c r="A23" s="40">
        <v>18</v>
      </c>
      <c r="B23" s="18" t="s">
        <v>154</v>
      </c>
      <c r="C23" s="18" t="s">
        <v>135</v>
      </c>
    </row>
    <row r="24" spans="1:3">
      <c r="A24" s="40">
        <v>20</v>
      </c>
      <c r="B24" s="18" t="s">
        <v>156</v>
      </c>
      <c r="C24" s="18" t="s">
        <v>135</v>
      </c>
    </row>
    <row r="25" spans="1:3">
      <c r="A25" s="40">
        <v>19</v>
      </c>
      <c r="B25" s="18" t="s">
        <v>155</v>
      </c>
      <c r="C25" s="18" t="s">
        <v>135</v>
      </c>
    </row>
    <row r="26" spans="1:3">
      <c r="A26" s="40">
        <v>21</v>
      </c>
      <c r="B26" s="18" t="s">
        <v>157</v>
      </c>
      <c r="C26" s="18" t="s">
        <v>135</v>
      </c>
    </row>
    <row r="27" spans="1:3">
      <c r="A27" s="40">
        <v>22</v>
      </c>
      <c r="B27" s="18" t="s">
        <v>158</v>
      </c>
      <c r="C27" s="18" t="s">
        <v>127</v>
      </c>
    </row>
    <row r="28" spans="1:3">
      <c r="A28" s="40">
        <v>34</v>
      </c>
      <c r="B28" s="18" t="s">
        <v>170</v>
      </c>
      <c r="C28" s="18" t="s">
        <v>127</v>
      </c>
    </row>
    <row r="29" spans="1:3">
      <c r="A29" s="40">
        <v>23</v>
      </c>
      <c r="B29" s="18" t="s">
        <v>159</v>
      </c>
      <c r="C29" s="18" t="s">
        <v>127</v>
      </c>
    </row>
    <row r="30" spans="1:3">
      <c r="A30" s="40">
        <v>24</v>
      </c>
      <c r="B30" s="18" t="s">
        <v>160</v>
      </c>
      <c r="C30" s="18" t="s">
        <v>127</v>
      </c>
    </row>
    <row r="31" spans="1:3">
      <c r="A31" s="40">
        <v>25</v>
      </c>
      <c r="B31" s="18" t="s">
        <v>161</v>
      </c>
      <c r="C31" s="18" t="s">
        <v>135</v>
      </c>
    </row>
    <row r="32" spans="1:3">
      <c r="A32" s="40">
        <v>26</v>
      </c>
      <c r="B32" s="18" t="s">
        <v>162</v>
      </c>
      <c r="C32" s="18" t="s">
        <v>127</v>
      </c>
    </row>
    <row r="33" spans="1:3">
      <c r="A33" s="40">
        <v>27</v>
      </c>
      <c r="B33" s="18" t="s">
        <v>163</v>
      </c>
      <c r="C33" s="18" t="s">
        <v>127</v>
      </c>
    </row>
    <row r="34" spans="1:3">
      <c r="A34" s="40">
        <v>28</v>
      </c>
      <c r="B34" s="18" t="s">
        <v>164</v>
      </c>
      <c r="C34" s="18" t="s">
        <v>135</v>
      </c>
    </row>
    <row r="35" spans="1:3">
      <c r="A35" s="40">
        <v>29</v>
      </c>
      <c r="B35" s="18" t="s">
        <v>165</v>
      </c>
      <c r="C35" s="18" t="s">
        <v>127</v>
      </c>
    </row>
    <row r="36" spans="1:3">
      <c r="A36" s="40">
        <v>30</v>
      </c>
      <c r="B36" s="18" t="s">
        <v>166</v>
      </c>
      <c r="C36" s="18" t="s">
        <v>134</v>
      </c>
    </row>
    <row r="37" spans="1:3">
      <c r="A37" s="40">
        <v>31</v>
      </c>
      <c r="B37" s="18" t="s">
        <v>167</v>
      </c>
      <c r="C37" s="18" t="s">
        <v>127</v>
      </c>
    </row>
  </sheetData>
  <sortState xmlns:xlrd2="http://schemas.microsoft.com/office/spreadsheetml/2017/richdata2" ref="A2:C37">
    <sortCondition ref="B2:B37"/>
  </sortState>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25083C-5D46-4A2A-8C09-23162F290B66}">
  <sheetPr codeName="Sheet8"/>
  <dimension ref="C3:N23"/>
  <sheetViews>
    <sheetView topLeftCell="E1" zoomScale="77" workbookViewId="0">
      <selection activeCell="D6" sqref="D6:I8"/>
    </sheetView>
  </sheetViews>
  <sheetFormatPr defaultRowHeight="14.5"/>
  <cols>
    <col min="3" max="3" width="58.54296875" customWidth="1"/>
    <col min="5" max="5" width="16.1796875" bestFit="1" customWidth="1"/>
    <col min="6" max="6" width="22.90625" style="21" bestFit="1" customWidth="1"/>
    <col min="7" max="7" width="16" customWidth="1"/>
    <col min="8" max="8" width="21.453125" customWidth="1"/>
    <col min="9" max="9" width="23.36328125" customWidth="1"/>
    <col min="10" max="10" width="18.453125" customWidth="1"/>
    <col min="11" max="11" width="11.54296875" bestFit="1" customWidth="1"/>
    <col min="12" max="12" width="17.08984375" customWidth="1"/>
    <col min="14" max="14" width="48.453125" bestFit="1" customWidth="1"/>
    <col min="15" max="15" width="36.1796875" customWidth="1"/>
  </cols>
  <sheetData>
    <row r="3" spans="3:14" ht="18.5" customHeight="1">
      <c r="C3" s="20" t="s">
        <v>81</v>
      </c>
      <c r="E3" s="20" t="s">
        <v>82</v>
      </c>
      <c r="F3" s="20" t="s">
        <v>86</v>
      </c>
      <c r="G3" s="26" t="s">
        <v>91</v>
      </c>
      <c r="H3" s="24" t="s">
        <v>93</v>
      </c>
      <c r="I3" s="24" t="s">
        <v>94</v>
      </c>
      <c r="J3" s="27" t="s">
        <v>97</v>
      </c>
      <c r="K3" s="27" t="s">
        <v>102</v>
      </c>
      <c r="L3" s="33" t="s">
        <v>111</v>
      </c>
      <c r="N3" s="34" t="s">
        <v>120</v>
      </c>
    </row>
    <row r="4" spans="3:14">
      <c r="C4" s="19" t="s">
        <v>68</v>
      </c>
      <c r="E4" s="18" t="s">
        <v>83</v>
      </c>
      <c r="F4" s="22" t="s">
        <v>15</v>
      </c>
      <c r="G4" s="18" t="s">
        <v>92</v>
      </c>
      <c r="H4" s="29" t="s">
        <v>15</v>
      </c>
      <c r="I4" s="31" t="s">
        <v>109</v>
      </c>
      <c r="J4" s="302" t="s">
        <v>98</v>
      </c>
      <c r="K4" s="28" t="s">
        <v>105</v>
      </c>
      <c r="L4" s="18" t="s">
        <v>112</v>
      </c>
      <c r="N4" s="35" t="s">
        <v>119</v>
      </c>
    </row>
    <row r="5" spans="3:14">
      <c r="C5" s="19" t="s">
        <v>69</v>
      </c>
      <c r="E5" s="18" t="s">
        <v>84</v>
      </c>
      <c r="F5" s="22" t="s">
        <v>32</v>
      </c>
      <c r="G5" s="18" t="s">
        <v>90</v>
      </c>
      <c r="H5" s="29" t="s">
        <v>32</v>
      </c>
      <c r="I5" s="31" t="s">
        <v>110</v>
      </c>
      <c r="J5" s="303"/>
      <c r="K5" s="28" t="s">
        <v>104</v>
      </c>
      <c r="L5" s="18" t="s">
        <v>113</v>
      </c>
      <c r="N5" s="35" t="s">
        <v>118</v>
      </c>
    </row>
    <row r="6" spans="3:14" ht="23" customHeight="1">
      <c r="C6" s="17" t="s">
        <v>70</v>
      </c>
      <c r="E6" s="18" t="s">
        <v>89</v>
      </c>
      <c r="F6" s="22" t="s">
        <v>85</v>
      </c>
      <c r="G6" s="25"/>
      <c r="H6" s="29" t="s">
        <v>85</v>
      </c>
      <c r="I6" s="31" t="s">
        <v>96</v>
      </c>
      <c r="J6" s="302" t="s">
        <v>99</v>
      </c>
      <c r="K6" s="28" t="s">
        <v>103</v>
      </c>
      <c r="L6" s="18" t="s">
        <v>114</v>
      </c>
      <c r="N6" s="35" t="s">
        <v>117</v>
      </c>
    </row>
    <row r="7" spans="3:14" ht="37.5">
      <c r="C7" s="17" t="s">
        <v>69</v>
      </c>
      <c r="F7" s="23" t="s">
        <v>87</v>
      </c>
      <c r="H7" s="30" t="s">
        <v>87</v>
      </c>
      <c r="I7" s="31"/>
      <c r="J7" s="303"/>
      <c r="K7" s="28" t="s">
        <v>106</v>
      </c>
    </row>
    <row r="8" spans="3:14" ht="37.5">
      <c r="C8" s="17" t="s">
        <v>70</v>
      </c>
      <c r="F8" s="23" t="s">
        <v>88</v>
      </c>
      <c r="H8" s="30" t="s">
        <v>88</v>
      </c>
      <c r="I8" s="31"/>
      <c r="J8" s="302" t="s">
        <v>95</v>
      </c>
      <c r="K8" s="28" t="s">
        <v>107</v>
      </c>
    </row>
    <row r="9" spans="3:14">
      <c r="C9" s="17" t="s">
        <v>71</v>
      </c>
      <c r="I9" s="31"/>
      <c r="J9" s="303"/>
      <c r="K9" s="28" t="s">
        <v>108</v>
      </c>
    </row>
    <row r="10" spans="3:14">
      <c r="C10" s="17" t="s">
        <v>72</v>
      </c>
      <c r="I10" s="31"/>
      <c r="J10" s="304" t="s">
        <v>100</v>
      </c>
    </row>
    <row r="11" spans="3:14">
      <c r="C11" s="17" t="s">
        <v>73</v>
      </c>
      <c r="J11" s="305"/>
    </row>
    <row r="12" spans="3:14">
      <c r="C12" s="17" t="s">
        <v>74</v>
      </c>
      <c r="J12" s="302" t="s">
        <v>101</v>
      </c>
    </row>
    <row r="13" spans="3:14">
      <c r="C13" s="17" t="s">
        <v>75</v>
      </c>
      <c r="J13" s="303"/>
    </row>
    <row r="14" spans="3:14">
      <c r="C14" s="17" t="s">
        <v>76</v>
      </c>
      <c r="J14" s="302" t="s">
        <v>98</v>
      </c>
    </row>
    <row r="15" spans="3:14">
      <c r="C15" s="17" t="s">
        <v>77</v>
      </c>
      <c r="J15" s="303"/>
    </row>
    <row r="16" spans="3:14" ht="34.5">
      <c r="C16" s="17" t="s">
        <v>78</v>
      </c>
    </row>
    <row r="17" spans="3:3" ht="23">
      <c r="C17" s="17" t="s">
        <v>79</v>
      </c>
    </row>
    <row r="18" spans="3:3" ht="23">
      <c r="C18" s="17" t="s">
        <v>80</v>
      </c>
    </row>
    <row r="23" spans="3:3" ht="203">
      <c r="C23" s="32" t="s">
        <v>115</v>
      </c>
    </row>
  </sheetData>
  <mergeCells count="6">
    <mergeCell ref="J14:J15"/>
    <mergeCell ref="J8:J9"/>
    <mergeCell ref="J10:J11"/>
    <mergeCell ref="J12:J13"/>
    <mergeCell ref="J4:J5"/>
    <mergeCell ref="J6:J7"/>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A8D476-33D8-49E5-8501-3CA4D6076726}">
  <sheetPr codeName="Sheet6">
    <tabColor theme="9" tint="0.79998168889431442"/>
    <pageSetUpPr fitToPage="1"/>
  </sheetPr>
  <dimension ref="A1:Z46"/>
  <sheetViews>
    <sheetView tabSelected="1" topLeftCell="A6" zoomScale="75" zoomScaleNormal="75" workbookViewId="0">
      <selection activeCell="J12" sqref="J12"/>
    </sheetView>
  </sheetViews>
  <sheetFormatPr defaultColWidth="16.90625" defaultRowHeight="19.5" customHeight="1"/>
  <cols>
    <col min="1" max="1" width="9.36328125" style="1" bestFit="1" customWidth="1"/>
    <col min="2" max="2" width="63.81640625" style="2" customWidth="1"/>
    <col min="3" max="3" width="31.453125" style="2" hidden="1" customWidth="1"/>
    <col min="4" max="4" width="13.81640625" style="2" customWidth="1"/>
    <col min="5" max="5" width="17.08984375" style="2" customWidth="1"/>
    <col min="6" max="6" width="15.08984375" style="2" customWidth="1"/>
    <col min="7" max="7" width="24.54296875" style="2" bestFit="1" customWidth="1"/>
    <col min="8" max="8" width="16.6328125" style="2" bestFit="1" customWidth="1"/>
    <col min="9" max="9" width="16.6328125" style="2" customWidth="1"/>
    <col min="10" max="10" width="26.26953125" style="8" bestFit="1" customWidth="1"/>
    <col min="11" max="26" width="16.90625" style="8"/>
    <col min="27" max="16384" width="16.90625" style="2"/>
  </cols>
  <sheetData>
    <row r="1" spans="1:9" s="8" customFormat="1" ht="19.5" customHeight="1" thickBot="1">
      <c r="A1" s="1"/>
      <c r="B1" s="2"/>
      <c r="C1" s="2"/>
      <c r="D1" s="2"/>
      <c r="E1" s="2"/>
      <c r="F1" s="2"/>
      <c r="G1" s="2"/>
      <c r="H1" s="2"/>
      <c r="I1" s="2"/>
    </row>
    <row r="2" spans="1:9" s="8" customFormat="1" ht="39" customHeight="1">
      <c r="A2" s="1"/>
      <c r="B2" s="244" t="s">
        <v>403</v>
      </c>
      <c r="C2" s="245"/>
      <c r="D2" s="245"/>
      <c r="E2" s="245"/>
      <c r="F2" s="245"/>
      <c r="G2" s="245"/>
      <c r="H2" s="245"/>
      <c r="I2" s="246"/>
    </row>
    <row r="3" spans="1:9" s="8" customFormat="1" ht="21" customHeight="1">
      <c r="A3" s="97"/>
      <c r="B3" s="221" t="s">
        <v>420</v>
      </c>
      <c r="C3" s="222"/>
      <c r="D3" s="222"/>
      <c r="E3" s="222"/>
      <c r="F3" s="222"/>
      <c r="G3" s="222"/>
      <c r="H3" s="222"/>
      <c r="I3" s="223"/>
    </row>
    <row r="4" spans="1:9" s="8" customFormat="1" ht="19.5" customHeight="1">
      <c r="A4" s="1"/>
      <c r="B4" s="237" t="s">
        <v>422</v>
      </c>
      <c r="C4" s="238"/>
      <c r="D4" s="239">
        <f>Form_A_DISCOM!D4</f>
        <v>0</v>
      </c>
      <c r="E4" s="240"/>
      <c r="F4" s="240"/>
      <c r="G4" s="240"/>
      <c r="H4" s="240"/>
      <c r="I4" s="241"/>
    </row>
    <row r="5" spans="1:9" s="8" customFormat="1" ht="19.5" customHeight="1">
      <c r="A5" s="1"/>
      <c r="B5" s="237" t="s">
        <v>423</v>
      </c>
      <c r="C5" s="238"/>
      <c r="D5" s="239">
        <f>Form_A_DISCOM!D5</f>
        <v>0</v>
      </c>
      <c r="E5" s="240"/>
      <c r="F5" s="240"/>
      <c r="G5" s="240"/>
      <c r="H5" s="240"/>
      <c r="I5" s="241"/>
    </row>
    <row r="6" spans="1:9" s="8" customFormat="1" ht="19.5" customHeight="1">
      <c r="A6" s="1"/>
      <c r="B6" s="237" t="s">
        <v>27</v>
      </c>
      <c r="C6" s="238"/>
      <c r="D6" s="239">
        <f>Form_A_DISCOM!D6</f>
        <v>0</v>
      </c>
      <c r="E6" s="240"/>
      <c r="F6" s="240"/>
      <c r="G6" s="240"/>
      <c r="H6" s="240"/>
      <c r="I6" s="241"/>
    </row>
    <row r="7" spans="1:9" s="8" customFormat="1" ht="19.5" customHeight="1">
      <c r="A7" s="1"/>
      <c r="B7" s="237" t="s">
        <v>346</v>
      </c>
      <c r="C7" s="238"/>
      <c r="D7" s="239">
        <f>Form_A_DISCOM!D7</f>
        <v>0</v>
      </c>
      <c r="E7" s="240"/>
      <c r="F7" s="240"/>
      <c r="G7" s="240"/>
      <c r="H7" s="240"/>
      <c r="I7" s="241"/>
    </row>
    <row r="8" spans="1:9" s="8" customFormat="1" ht="19.5" customHeight="1">
      <c r="A8" s="1"/>
      <c r="B8" s="237" t="s">
        <v>0</v>
      </c>
      <c r="C8" s="238"/>
      <c r="D8" s="239">
        <f>Form_A_DISCOM!D8</f>
        <v>0</v>
      </c>
      <c r="E8" s="240"/>
      <c r="F8" s="240"/>
      <c r="G8" s="240"/>
      <c r="H8" s="240"/>
      <c r="I8" s="241"/>
    </row>
    <row r="9" spans="1:9" s="8" customFormat="1" ht="19.5" hidden="1" customHeight="1">
      <c r="A9" s="1"/>
      <c r="B9" s="242" t="s">
        <v>1</v>
      </c>
      <c r="C9" s="243"/>
      <c r="D9" s="239" t="str">
        <f>Form_A_DISCOM!D9</f>
        <v/>
      </c>
      <c r="E9" s="240"/>
      <c r="F9" s="240"/>
      <c r="G9" s="240"/>
      <c r="H9" s="240"/>
      <c r="I9" s="241"/>
    </row>
    <row r="10" spans="1:9" s="8" customFormat="1" ht="19.5" customHeight="1">
      <c r="A10" s="97"/>
      <c r="B10" s="232" t="s">
        <v>421</v>
      </c>
      <c r="C10" s="233"/>
      <c r="D10" s="233"/>
      <c r="E10" s="233"/>
      <c r="F10" s="233"/>
      <c r="G10" s="233"/>
      <c r="H10" s="233"/>
      <c r="I10" s="234"/>
    </row>
    <row r="11" spans="1:9" s="8" customFormat="1" ht="19.5" customHeight="1">
      <c r="A11" s="97"/>
      <c r="B11" s="52" t="s">
        <v>46</v>
      </c>
      <c r="C11" s="53" t="s">
        <v>6</v>
      </c>
      <c r="D11" s="54" t="s">
        <v>3</v>
      </c>
      <c r="E11" s="235" t="s">
        <v>378</v>
      </c>
      <c r="F11" s="235"/>
      <c r="G11" s="235"/>
      <c r="H11" s="235"/>
      <c r="I11" s="236"/>
    </row>
    <row r="12" spans="1:9" s="8" customFormat="1" ht="31" customHeight="1">
      <c r="A12" s="97"/>
      <c r="B12" s="55" t="s">
        <v>376</v>
      </c>
      <c r="C12" s="161" t="s">
        <v>357</v>
      </c>
      <c r="D12" s="9" t="s">
        <v>4</v>
      </c>
      <c r="E12" s="227">
        <f>Form_A_DISCOM!E19</f>
        <v>0</v>
      </c>
      <c r="F12" s="227"/>
      <c r="G12" s="227"/>
      <c r="H12" s="227"/>
      <c r="I12" s="228"/>
    </row>
    <row r="13" spans="1:9" s="8" customFormat="1" ht="19.5" customHeight="1">
      <c r="A13" s="98"/>
      <c r="B13" s="172" t="s">
        <v>31</v>
      </c>
      <c r="C13" s="53" t="s">
        <v>6</v>
      </c>
      <c r="D13" s="54" t="s">
        <v>3</v>
      </c>
      <c r="E13" s="13" t="s">
        <v>61</v>
      </c>
      <c r="F13" s="13" t="s">
        <v>62</v>
      </c>
      <c r="G13" s="45" t="s">
        <v>63</v>
      </c>
      <c r="H13" s="13" t="s">
        <v>64</v>
      </c>
      <c r="I13" s="14" t="s">
        <v>17</v>
      </c>
    </row>
    <row r="14" spans="1:9" s="8" customFormat="1" ht="19.5" customHeight="1">
      <c r="A14" s="2"/>
      <c r="B14" s="74" t="s">
        <v>343</v>
      </c>
      <c r="C14" s="75" t="s">
        <v>188</v>
      </c>
      <c r="D14" s="6" t="s">
        <v>5</v>
      </c>
      <c r="E14" s="306">
        <f>Form_A_DISCOM!E43</f>
        <v>0</v>
      </c>
      <c r="F14" s="306">
        <f>Form_A_DISCOM!F43</f>
        <v>0</v>
      </c>
      <c r="G14" s="306">
        <f>Form_A_DISCOM!G43</f>
        <v>0</v>
      </c>
      <c r="H14" s="306">
        <f>Form_A_DISCOM!H43</f>
        <v>0</v>
      </c>
      <c r="I14" s="307">
        <f>Form_A_DISCOM!I43</f>
        <v>0</v>
      </c>
    </row>
    <row r="15" spans="1:9" s="8" customFormat="1" ht="19.5" customHeight="1" thickBot="1">
      <c r="A15" s="1"/>
      <c r="B15" s="74" t="s">
        <v>44</v>
      </c>
      <c r="C15" s="75" t="s">
        <v>347</v>
      </c>
      <c r="D15" s="6" t="s">
        <v>4</v>
      </c>
      <c r="E15" s="118">
        <f>Form_A_DISCOM!E44</f>
        <v>0</v>
      </c>
      <c r="F15" s="118">
        <f>Form_A_DISCOM!F44</f>
        <v>0</v>
      </c>
      <c r="G15" s="118">
        <f>Form_A_DISCOM!G44</f>
        <v>0</v>
      </c>
      <c r="H15" s="118">
        <f>Form_A_DISCOM!H44</f>
        <v>0</v>
      </c>
      <c r="I15" s="119">
        <f>Form_A_DISCOM!I44</f>
        <v>0</v>
      </c>
    </row>
    <row r="16" spans="1:9" s="8" customFormat="1" ht="19.5" hidden="1" customHeight="1">
      <c r="A16" s="1"/>
      <c r="B16" s="115" t="s">
        <v>344</v>
      </c>
      <c r="C16" s="75" t="s">
        <v>350</v>
      </c>
      <c r="D16" s="6" t="s">
        <v>4</v>
      </c>
      <c r="E16" s="95">
        <f>Form_A_DISCOM!E45</f>
        <v>0</v>
      </c>
      <c r="F16" s="95">
        <f>Form_A_DISCOM!F45</f>
        <v>0</v>
      </c>
      <c r="G16" s="95">
        <f>Form_A_DISCOM!G45</f>
        <v>0</v>
      </c>
      <c r="H16" s="95">
        <f>Form_A_DISCOM!H45</f>
        <v>0</v>
      </c>
      <c r="I16" s="96">
        <f>Form_A_DISCOM!I45</f>
        <v>0</v>
      </c>
    </row>
    <row r="17" spans="1:9" s="8" customFormat="1" ht="19.5" hidden="1" customHeight="1">
      <c r="A17" s="1"/>
      <c r="B17" s="115" t="s">
        <v>345</v>
      </c>
      <c r="C17" s="5" t="s">
        <v>351</v>
      </c>
      <c r="D17" s="6" t="s">
        <v>5</v>
      </c>
      <c r="E17" s="15">
        <f>Form_A_DISCOM!E46</f>
        <v>0</v>
      </c>
      <c r="F17" s="15">
        <f>Form_A_DISCOM!F46</f>
        <v>0</v>
      </c>
      <c r="G17" s="15">
        <f>Form_A_DISCOM!G46</f>
        <v>0</v>
      </c>
      <c r="H17" s="15">
        <f>Form_A_DISCOM!H46</f>
        <v>0</v>
      </c>
      <c r="I17" s="12">
        <f>Form_A_DISCOM!I46</f>
        <v>0</v>
      </c>
    </row>
    <row r="18" spans="1:9" s="8" customFormat="1" ht="19.5" hidden="1" customHeight="1">
      <c r="A18" s="1"/>
      <c r="B18" s="71" t="s">
        <v>275</v>
      </c>
      <c r="C18" s="6" t="s">
        <v>352</v>
      </c>
      <c r="D18" s="6" t="s">
        <v>4</v>
      </c>
      <c r="E18" s="95">
        <f>Form_A_DISCOM!E47</f>
        <v>0</v>
      </c>
      <c r="F18" s="95">
        <f>Form_A_DISCOM!F47</f>
        <v>0</v>
      </c>
      <c r="G18" s="95">
        <f>Form_A_DISCOM!G47</f>
        <v>0</v>
      </c>
      <c r="H18" s="95">
        <f>Form_A_DISCOM!H47</f>
        <v>0</v>
      </c>
      <c r="I18" s="96">
        <f>Form_A_DISCOM!I47</f>
        <v>0</v>
      </c>
    </row>
    <row r="19" spans="1:9" s="8" customFormat="1" ht="19.5" hidden="1" customHeight="1" thickBot="1">
      <c r="A19" s="1"/>
      <c r="B19" s="134" t="s">
        <v>324</v>
      </c>
      <c r="C19" s="131" t="s">
        <v>302</v>
      </c>
      <c r="D19" s="131" t="s">
        <v>5</v>
      </c>
      <c r="E19" s="132">
        <f>Form_A_DISCOM!E48</f>
        <v>0</v>
      </c>
      <c r="F19" s="132">
        <f>Form_A_DISCOM!F48</f>
        <v>0</v>
      </c>
      <c r="G19" s="132">
        <f>Form_A_DISCOM!G48</f>
        <v>0</v>
      </c>
      <c r="H19" s="132">
        <f>Form_A_DISCOM!H48</f>
        <v>0</v>
      </c>
      <c r="I19" s="133">
        <f>Form_A_DISCOM!I48</f>
        <v>0</v>
      </c>
    </row>
    <row r="20" spans="1:9" s="8" customFormat="1" ht="19.5" customHeight="1">
      <c r="A20" s="1"/>
      <c r="B20" s="137" t="s">
        <v>360</v>
      </c>
      <c r="C20" s="138" t="s">
        <v>304</v>
      </c>
      <c r="D20" s="138" t="s">
        <v>4</v>
      </c>
      <c r="E20" s="139"/>
      <c r="F20" s="139"/>
      <c r="G20" s="140">
        <f>Form_A_DISCOM!G49</f>
        <v>0</v>
      </c>
      <c r="H20" s="139"/>
      <c r="I20" s="141">
        <f>Form_A_DISCOM!I49</f>
        <v>0</v>
      </c>
    </row>
    <row r="21" spans="1:9" ht="19.5" customHeight="1">
      <c r="B21" s="163" t="s">
        <v>404</v>
      </c>
      <c r="C21" s="164"/>
      <c r="D21" s="164" t="s">
        <v>4</v>
      </c>
      <c r="E21" s="165"/>
      <c r="F21" s="165"/>
      <c r="G21" s="166">
        <f>Form_A_DISCOM!G50</f>
        <v>0</v>
      </c>
      <c r="H21" s="165"/>
      <c r="I21" s="167">
        <f>Form_A_DISCOM!I50</f>
        <v>0</v>
      </c>
    </row>
    <row r="22" spans="1:9" ht="19.5" customHeight="1">
      <c r="B22" s="168" t="s">
        <v>361</v>
      </c>
      <c r="C22" s="5" t="s">
        <v>348</v>
      </c>
      <c r="D22" s="6" t="s">
        <v>5</v>
      </c>
      <c r="E22" s="142"/>
      <c r="F22" s="142"/>
      <c r="G22" s="169">
        <f>Form_A_DISCOM!G51</f>
        <v>0</v>
      </c>
      <c r="H22" s="170"/>
      <c r="I22" s="171">
        <f>Form_A_DISCOM!I51</f>
        <v>0</v>
      </c>
    </row>
    <row r="23" spans="1:9" ht="19.5" customHeight="1" thickBot="1">
      <c r="B23" s="78" t="s">
        <v>360</v>
      </c>
      <c r="C23" s="136" t="s">
        <v>305</v>
      </c>
      <c r="D23" s="79" t="s">
        <v>5</v>
      </c>
      <c r="E23" s="117"/>
      <c r="F23" s="117"/>
      <c r="G23" s="173">
        <f>Form_A_DISCOM!G52</f>
        <v>0</v>
      </c>
      <c r="H23" s="117"/>
      <c r="I23" s="174">
        <f>Form_A_DISCOM!I52</f>
        <v>0</v>
      </c>
    </row>
    <row r="24" spans="1:9" s="8" customFormat="1" ht="19.5" customHeight="1">
      <c r="A24" s="97"/>
      <c r="B24" s="229" t="s">
        <v>410</v>
      </c>
      <c r="C24" s="230"/>
      <c r="D24" s="230"/>
      <c r="E24" s="230"/>
      <c r="F24" s="230"/>
      <c r="G24" s="230"/>
      <c r="H24" s="230"/>
      <c r="I24" s="231"/>
    </row>
    <row r="25" spans="1:9" s="8" customFormat="1" ht="19.5" customHeight="1">
      <c r="A25" s="1"/>
      <c r="B25" s="72" t="s">
        <v>406</v>
      </c>
      <c r="C25" s="63" t="s">
        <v>353</v>
      </c>
      <c r="D25" s="69" t="s">
        <v>4</v>
      </c>
      <c r="E25" s="88"/>
      <c r="F25" s="88"/>
      <c r="G25" s="88"/>
      <c r="H25" s="88"/>
      <c r="I25" s="92">
        <f>(I26+I27)/1000</f>
        <v>0</v>
      </c>
    </row>
    <row r="26" spans="1:9" s="8" customFormat="1" ht="19.5" customHeight="1">
      <c r="A26" s="1"/>
      <c r="B26" s="4" t="s">
        <v>235</v>
      </c>
      <c r="C26" s="11" t="s">
        <v>185</v>
      </c>
      <c r="D26" s="44" t="s">
        <v>237</v>
      </c>
      <c r="E26" s="88"/>
      <c r="F26" s="88"/>
      <c r="G26" s="88"/>
      <c r="H26" s="88"/>
      <c r="I26" s="108"/>
    </row>
    <row r="27" spans="1:9" s="8" customFormat="1" ht="19.5" customHeight="1">
      <c r="A27" s="1"/>
      <c r="B27" s="4" t="s">
        <v>236</v>
      </c>
      <c r="C27" s="11" t="s">
        <v>186</v>
      </c>
      <c r="D27" s="44" t="s">
        <v>237</v>
      </c>
      <c r="E27" s="88"/>
      <c r="F27" s="88"/>
      <c r="G27" s="88"/>
      <c r="H27" s="88"/>
      <c r="I27" s="108"/>
    </row>
    <row r="28" spans="1:9" s="8" customFormat="1" ht="19.5" customHeight="1">
      <c r="A28" s="1"/>
      <c r="B28" s="72" t="s">
        <v>400</v>
      </c>
      <c r="C28" s="63" t="s">
        <v>353</v>
      </c>
      <c r="D28" s="69" t="s">
        <v>4</v>
      </c>
      <c r="E28" s="88"/>
      <c r="F28" s="88"/>
      <c r="G28" s="88"/>
      <c r="H28" s="88"/>
      <c r="I28" s="92">
        <f>(I29+I31)/1000</f>
        <v>0</v>
      </c>
    </row>
    <row r="29" spans="1:9" s="8" customFormat="1" ht="19.5" customHeight="1">
      <c r="A29" s="1"/>
      <c r="B29" s="4" t="s">
        <v>402</v>
      </c>
      <c r="C29" s="11" t="s">
        <v>185</v>
      </c>
      <c r="D29" s="44" t="s">
        <v>237</v>
      </c>
      <c r="E29" s="88"/>
      <c r="F29" s="88"/>
      <c r="G29" s="88"/>
      <c r="H29" s="88"/>
      <c r="I29" s="108"/>
    </row>
    <row r="30" spans="1:9" s="8" customFormat="1" ht="19.5" customHeight="1">
      <c r="A30" s="1"/>
      <c r="B30" s="72" t="s">
        <v>401</v>
      </c>
      <c r="C30" s="63" t="s">
        <v>353</v>
      </c>
      <c r="D30" s="69" t="s">
        <v>4</v>
      </c>
      <c r="E30" s="88"/>
      <c r="F30" s="88"/>
      <c r="G30" s="88"/>
      <c r="H30" s="88"/>
      <c r="I30" s="92">
        <f>I25+I28</f>
        <v>0</v>
      </c>
    </row>
    <row r="31" spans="1:9" s="8" customFormat="1" ht="19.5" customHeight="1">
      <c r="A31" s="2"/>
      <c r="B31" s="221" t="s">
        <v>411</v>
      </c>
      <c r="C31" s="222"/>
      <c r="D31" s="222"/>
      <c r="E31" s="222"/>
      <c r="F31" s="222"/>
      <c r="G31" s="222"/>
      <c r="H31" s="222"/>
      <c r="I31" s="223"/>
    </row>
    <row r="32" spans="1:9" s="8" customFormat="1" ht="19.5" customHeight="1" thickBot="1">
      <c r="A32" s="1"/>
      <c r="B32" s="73" t="s">
        <v>2</v>
      </c>
      <c r="C32" s="53" t="s">
        <v>6</v>
      </c>
      <c r="D32" s="54" t="s">
        <v>3</v>
      </c>
      <c r="E32" s="13" t="s">
        <v>61</v>
      </c>
      <c r="F32" s="13" t="s">
        <v>62</v>
      </c>
      <c r="G32" s="45" t="s">
        <v>63</v>
      </c>
      <c r="H32" s="13" t="s">
        <v>64</v>
      </c>
      <c r="I32" s="14" t="s">
        <v>17</v>
      </c>
    </row>
    <row r="33" spans="1:26" s="8" customFormat="1" ht="19.5" customHeight="1">
      <c r="A33" s="1"/>
      <c r="B33" s="137" t="s">
        <v>360</v>
      </c>
      <c r="C33" s="138" t="s">
        <v>304</v>
      </c>
      <c r="D33" s="138" t="s">
        <v>4</v>
      </c>
      <c r="E33" s="139"/>
      <c r="F33" s="139"/>
      <c r="G33" s="317">
        <f>IF(G20&gt;=0,G20,IF((I30+G20)&gt;0,0,I30+G20))</f>
        <v>0</v>
      </c>
      <c r="H33" s="139"/>
      <c r="I33" s="318">
        <f>I20+I30</f>
        <v>0</v>
      </c>
    </row>
    <row r="34" spans="1:26" ht="19.5" customHeight="1">
      <c r="B34" s="163" t="s">
        <v>404</v>
      </c>
      <c r="C34" s="164"/>
      <c r="D34" s="164" t="s">
        <v>4</v>
      </c>
      <c r="E34" s="165"/>
      <c r="F34" s="165"/>
      <c r="G34" s="320">
        <f>G15+G33</f>
        <v>0</v>
      </c>
      <c r="H34" s="165"/>
      <c r="I34" s="321">
        <f>I15+I33</f>
        <v>0</v>
      </c>
    </row>
    <row r="35" spans="1:26" ht="19.5" customHeight="1">
      <c r="B35" s="168" t="s">
        <v>361</v>
      </c>
      <c r="C35" s="5" t="s">
        <v>348</v>
      </c>
      <c r="D35" s="6" t="s">
        <v>5</v>
      </c>
      <c r="E35" s="142"/>
      <c r="F35" s="142"/>
      <c r="G35" s="323">
        <f>IF($E$12=0,0,G34/$E$12)</f>
        <v>0</v>
      </c>
      <c r="H35" s="170"/>
      <c r="I35" s="325">
        <f>IF($E$12=0,0,I34/$E$12)</f>
        <v>0</v>
      </c>
    </row>
    <row r="36" spans="1:26" ht="19.5" customHeight="1" thickBot="1">
      <c r="B36" s="78" t="s">
        <v>405</v>
      </c>
      <c r="C36" s="136" t="s">
        <v>305</v>
      </c>
      <c r="D36" s="79" t="s">
        <v>5</v>
      </c>
      <c r="E36" s="117"/>
      <c r="F36" s="117"/>
      <c r="G36" s="329">
        <f>G35-G14</f>
        <v>0</v>
      </c>
      <c r="H36" s="117"/>
      <c r="I36" s="330">
        <f>I35-I14</f>
        <v>0</v>
      </c>
    </row>
    <row r="37" spans="1:26" ht="19.5" customHeight="1">
      <c r="C37" s="50"/>
    </row>
    <row r="38" spans="1:26" ht="31" customHeight="1">
      <c r="B38" s="16" t="s">
        <v>55</v>
      </c>
      <c r="C38" s="224" t="s">
        <v>60</v>
      </c>
      <c r="D38" s="224"/>
      <c r="E38" s="225" t="s">
        <v>57</v>
      </c>
      <c r="F38" s="225"/>
      <c r="G38" s="225"/>
      <c r="H38" s="226" t="s">
        <v>56</v>
      </c>
      <c r="I38" s="226"/>
      <c r="P38" s="2"/>
      <c r="Q38" s="2"/>
      <c r="R38" s="2"/>
      <c r="S38" s="2"/>
      <c r="T38" s="2"/>
      <c r="U38" s="2"/>
      <c r="V38" s="2"/>
      <c r="W38" s="2"/>
      <c r="X38" s="2"/>
      <c r="Y38" s="2"/>
      <c r="Z38" s="2"/>
    </row>
    <row r="39" spans="1:26" ht="72" customHeight="1">
      <c r="B39" s="200" t="s">
        <v>244</v>
      </c>
      <c r="C39" s="201"/>
      <c r="D39" s="201"/>
      <c r="E39" s="201"/>
      <c r="F39" s="201"/>
      <c r="G39" s="201"/>
      <c r="H39" s="201"/>
      <c r="I39" s="202"/>
    </row>
    <row r="40" spans="1:26" ht="19.5" customHeight="1">
      <c r="B40" s="126" t="s">
        <v>234</v>
      </c>
      <c r="C40" s="111"/>
      <c r="D40" s="111"/>
      <c r="E40" s="111"/>
      <c r="F40" s="111"/>
      <c r="G40" s="111"/>
      <c r="H40" s="111"/>
      <c r="I40" s="127"/>
    </row>
    <row r="41" spans="1:26" ht="19.5" customHeight="1">
      <c r="B41" s="126"/>
      <c r="C41" s="111"/>
      <c r="D41" s="111"/>
      <c r="E41" s="111"/>
      <c r="F41" s="111"/>
      <c r="G41" s="111"/>
      <c r="H41" s="111"/>
      <c r="I41" s="127"/>
    </row>
    <row r="42" spans="1:26" ht="19.5" customHeight="1">
      <c r="B42" s="126"/>
      <c r="C42" s="111"/>
      <c r="D42" s="111"/>
      <c r="E42" s="111"/>
      <c r="F42" s="111"/>
      <c r="G42" s="111"/>
      <c r="H42" s="111"/>
      <c r="I42" s="127"/>
    </row>
    <row r="43" spans="1:26" ht="19.5" customHeight="1">
      <c r="B43" s="126"/>
      <c r="C43" s="111"/>
      <c r="D43" s="111"/>
      <c r="E43" s="111"/>
      <c r="F43" s="111"/>
      <c r="G43" s="111"/>
      <c r="H43" s="111"/>
      <c r="I43" s="127"/>
    </row>
    <row r="44" spans="1:26" ht="19.5" customHeight="1">
      <c r="B44" s="126" t="s">
        <v>301</v>
      </c>
      <c r="C44" s="111"/>
      <c r="D44" s="111"/>
      <c r="E44" s="111"/>
      <c r="F44" s="111"/>
      <c r="G44" s="111"/>
      <c r="H44" s="111"/>
      <c r="I44" s="127"/>
    </row>
    <row r="45" spans="1:26" ht="19.5" customHeight="1">
      <c r="B45" s="126"/>
      <c r="C45" s="111"/>
      <c r="D45" s="111"/>
      <c r="E45" s="111"/>
      <c r="F45" s="111"/>
      <c r="G45" s="111"/>
      <c r="H45" s="111"/>
      <c r="I45" s="127"/>
    </row>
    <row r="46" spans="1:26" ht="19.5" customHeight="1">
      <c r="B46" s="162" t="s">
        <v>394</v>
      </c>
      <c r="C46" s="129"/>
      <c r="D46" s="129"/>
      <c r="E46" s="129"/>
      <c r="F46" s="129"/>
      <c r="G46" s="129"/>
      <c r="H46" s="129"/>
      <c r="I46" s="130"/>
    </row>
  </sheetData>
  <sheetProtection algorithmName="SHA-512" hashValue="DE0Y+/n08VP5QypIs/Sb7yZuA6oQybjwCd4MXokf5PzYPexyBokbS4hrs8iHE/wk8oVXN4bWgHzJuiBtClxFVw==" saltValue="6waLiqmDd7VsLoBvvYv9LQ==" spinCount="100000" sheet="1" objects="1" scenarios="1"/>
  <mergeCells count="23">
    <mergeCell ref="B6:C6"/>
    <mergeCell ref="D6:I6"/>
    <mergeCell ref="B3:I3"/>
    <mergeCell ref="B2:I2"/>
    <mergeCell ref="B4:C4"/>
    <mergeCell ref="D4:I4"/>
    <mergeCell ref="B5:C5"/>
    <mergeCell ref="D5:I5"/>
    <mergeCell ref="E12:I12"/>
    <mergeCell ref="B24:I24"/>
    <mergeCell ref="B10:I10"/>
    <mergeCell ref="E11:I11"/>
    <mergeCell ref="B7:C7"/>
    <mergeCell ref="D7:I7"/>
    <mergeCell ref="B8:C8"/>
    <mergeCell ref="D8:I8"/>
    <mergeCell ref="B9:C9"/>
    <mergeCell ref="D9:I9"/>
    <mergeCell ref="B31:I31"/>
    <mergeCell ref="C38:D38"/>
    <mergeCell ref="E38:G38"/>
    <mergeCell ref="H38:I38"/>
    <mergeCell ref="B39:I39"/>
  </mergeCells>
  <dataValidations count="1">
    <dataValidation type="decimal" allowBlank="1" showInputMessage="1" showErrorMessage="1" promptTitle="Input" prompt="Please enter a positive numeric value. Can include decimals." sqref="I26:I27 I29" xr:uid="{4B5D2EDD-B7C9-4B26-82F2-94E39E7379E0}">
      <formula1>0</formula1>
      <formula2>9.99999999999999E+27</formula2>
    </dataValidation>
  </dataValidations>
  <pageMargins left="0.70866141732283472" right="0.70866141732283472" top="0.74803149606299213" bottom="0.74803149606299213" header="0.31496062992125984" footer="0.31496062992125984"/>
  <pageSetup scale="73"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9FAE4E-543B-426D-87DD-C696F287C5D6}">
  <sheetPr codeName="Sheet2">
    <tabColor theme="9" tint="0.79998168889431442"/>
    <pageSetUpPr fitToPage="1"/>
  </sheetPr>
  <dimension ref="A1:Z62"/>
  <sheetViews>
    <sheetView zoomScale="75" zoomScaleNormal="75" workbookViewId="0">
      <selection activeCell="G34" sqref="G34"/>
    </sheetView>
  </sheetViews>
  <sheetFormatPr defaultColWidth="16.90625" defaultRowHeight="19.5" customHeight="1"/>
  <cols>
    <col min="1" max="1" width="9.36328125" style="1" bestFit="1" customWidth="1"/>
    <col min="2" max="2" width="63.81640625" style="2" customWidth="1"/>
    <col min="3" max="3" width="31.453125" style="2" hidden="1" customWidth="1"/>
    <col min="4" max="4" width="13.81640625" style="2" customWidth="1"/>
    <col min="5" max="5" width="17.08984375" style="2" customWidth="1"/>
    <col min="6" max="6" width="15.08984375" style="2" customWidth="1"/>
    <col min="7" max="7" width="24.54296875" style="2" bestFit="1" customWidth="1"/>
    <col min="8" max="8" width="16.6328125" style="2" bestFit="1" customWidth="1"/>
    <col min="9" max="9" width="16.6328125" style="2" customWidth="1"/>
    <col min="10" max="10" width="26.26953125" style="8" bestFit="1" customWidth="1"/>
    <col min="11" max="26" width="16.90625" style="8"/>
    <col min="27" max="16384" width="16.90625" style="2"/>
  </cols>
  <sheetData>
    <row r="1" spans="1:9" ht="19.5" customHeight="1" thickBot="1"/>
    <row r="2" spans="1:9" ht="39" customHeight="1">
      <c r="B2" s="244" t="s">
        <v>53</v>
      </c>
      <c r="C2" s="245"/>
      <c r="D2" s="245"/>
      <c r="E2" s="245"/>
      <c r="F2" s="245"/>
      <c r="G2" s="245"/>
      <c r="H2" s="245"/>
      <c r="I2" s="246"/>
    </row>
    <row r="3" spans="1:9" ht="20.5" customHeight="1">
      <c r="A3" s="97"/>
      <c r="B3" s="254" t="s">
        <v>408</v>
      </c>
      <c r="C3" s="255"/>
      <c r="D3" s="255"/>
      <c r="E3" s="255"/>
      <c r="F3" s="255"/>
      <c r="G3" s="255"/>
      <c r="H3" s="255"/>
      <c r="I3" s="256"/>
    </row>
    <row r="4" spans="1:9" ht="19.5" customHeight="1">
      <c r="B4" s="237" t="s">
        <v>422</v>
      </c>
      <c r="C4" s="238"/>
      <c r="D4" s="203"/>
      <c r="E4" s="204"/>
      <c r="F4" s="204"/>
      <c r="G4" s="204"/>
      <c r="H4" s="204"/>
      <c r="I4" s="205"/>
    </row>
    <row r="5" spans="1:9" ht="19.5" customHeight="1">
      <c r="B5" s="237" t="s">
        <v>423</v>
      </c>
      <c r="C5" s="238"/>
      <c r="D5" s="203"/>
      <c r="E5" s="204"/>
      <c r="F5" s="204"/>
      <c r="G5" s="204"/>
      <c r="H5" s="204"/>
      <c r="I5" s="205"/>
    </row>
    <row r="6" spans="1:9" ht="19.5" customHeight="1">
      <c r="B6" s="237" t="s">
        <v>27</v>
      </c>
      <c r="C6" s="238"/>
      <c r="D6" s="203"/>
      <c r="E6" s="204"/>
      <c r="F6" s="204"/>
      <c r="G6" s="204"/>
      <c r="H6" s="204"/>
      <c r="I6" s="205"/>
    </row>
    <row r="7" spans="1:9" ht="19.5" customHeight="1">
      <c r="B7" s="237" t="s">
        <v>346</v>
      </c>
      <c r="C7" s="238"/>
      <c r="D7" s="203"/>
      <c r="E7" s="204"/>
      <c r="F7" s="204"/>
      <c r="G7" s="204"/>
      <c r="H7" s="204"/>
      <c r="I7" s="205"/>
    </row>
    <row r="8" spans="1:9" ht="19.5" customHeight="1">
      <c r="B8" s="237" t="s">
        <v>0</v>
      </c>
      <c r="C8" s="238"/>
      <c r="D8" s="203"/>
      <c r="E8" s="204"/>
      <c r="F8" s="204"/>
      <c r="G8" s="204"/>
      <c r="H8" s="204"/>
      <c r="I8" s="205"/>
    </row>
    <row r="9" spans="1:9" ht="19.5" hidden="1" customHeight="1">
      <c r="B9" s="242" t="s">
        <v>1</v>
      </c>
      <c r="C9" s="243"/>
      <c r="D9" s="252" t="str">
        <f>IF(ISBLANK(D8),"",VLOOKUP(D8,StateUTs!B2:C37,2))</f>
        <v/>
      </c>
      <c r="E9" s="252"/>
      <c r="F9" s="252"/>
      <c r="G9" s="252"/>
      <c r="H9" s="252"/>
      <c r="I9" s="253"/>
    </row>
    <row r="10" spans="1:9" ht="20.5" customHeight="1">
      <c r="A10" s="97"/>
      <c r="B10" s="254" t="s">
        <v>407</v>
      </c>
      <c r="C10" s="255"/>
      <c r="D10" s="255"/>
      <c r="E10" s="255"/>
      <c r="F10" s="255"/>
      <c r="G10" s="255"/>
      <c r="H10" s="255"/>
      <c r="I10" s="256"/>
    </row>
    <row r="11" spans="1:9" ht="19.5" customHeight="1">
      <c r="A11" s="97"/>
      <c r="B11" s="52" t="s">
        <v>46</v>
      </c>
      <c r="C11" s="53" t="s">
        <v>6</v>
      </c>
      <c r="D11" s="54" t="s">
        <v>3</v>
      </c>
      <c r="E11" s="235" t="s">
        <v>378</v>
      </c>
      <c r="F11" s="235"/>
      <c r="G11" s="235"/>
      <c r="H11" s="235"/>
      <c r="I11" s="236"/>
    </row>
    <row r="12" spans="1:9" ht="19.5" customHeight="1">
      <c r="A12" s="97"/>
      <c r="B12" s="3" t="s">
        <v>397</v>
      </c>
      <c r="C12" s="9" t="s">
        <v>354</v>
      </c>
      <c r="D12" s="42" t="s">
        <v>4</v>
      </c>
      <c r="E12" s="227">
        <f>E13+E14</f>
        <v>0</v>
      </c>
      <c r="F12" s="227"/>
      <c r="G12" s="227"/>
      <c r="H12" s="227"/>
      <c r="I12" s="228"/>
    </row>
    <row r="13" spans="1:9" ht="27" customHeight="1">
      <c r="A13" s="97"/>
      <c r="B13" s="4" t="s">
        <v>355</v>
      </c>
      <c r="C13" s="5" t="s">
        <v>33</v>
      </c>
      <c r="D13" s="6" t="s">
        <v>4</v>
      </c>
      <c r="E13" s="250"/>
      <c r="F13" s="250"/>
      <c r="G13" s="250"/>
      <c r="H13" s="250"/>
      <c r="I13" s="251"/>
    </row>
    <row r="14" spans="1:9" ht="19.5" customHeight="1">
      <c r="A14" s="97"/>
      <c r="B14" s="4" t="s">
        <v>395</v>
      </c>
      <c r="C14" s="5" t="s">
        <v>9</v>
      </c>
      <c r="D14" s="6" t="s">
        <v>4</v>
      </c>
      <c r="E14" s="250"/>
      <c r="F14" s="250"/>
      <c r="G14" s="250"/>
      <c r="H14" s="250"/>
      <c r="I14" s="251"/>
    </row>
    <row r="15" spans="1:9" ht="31">
      <c r="A15" s="97"/>
      <c r="B15" s="55" t="s">
        <v>398</v>
      </c>
      <c r="C15" s="5" t="s">
        <v>19</v>
      </c>
      <c r="D15" s="6" t="s">
        <v>4</v>
      </c>
      <c r="E15" s="250"/>
      <c r="F15" s="250"/>
      <c r="G15" s="250"/>
      <c r="H15" s="250"/>
      <c r="I15" s="251"/>
    </row>
    <row r="16" spans="1:9" ht="19.5" customHeight="1">
      <c r="A16" s="97"/>
      <c r="B16" s="3" t="s">
        <v>370</v>
      </c>
      <c r="C16" s="9" t="s">
        <v>349</v>
      </c>
      <c r="D16" s="42" t="s">
        <v>4</v>
      </c>
      <c r="E16" s="227">
        <f>E17+E18</f>
        <v>0</v>
      </c>
      <c r="F16" s="227"/>
      <c r="G16" s="227"/>
      <c r="H16" s="227"/>
      <c r="I16" s="228"/>
    </row>
    <row r="17" spans="1:9" ht="27.5" customHeight="1">
      <c r="A17" s="97"/>
      <c r="B17" s="4" t="s">
        <v>364</v>
      </c>
      <c r="C17" s="5" t="s">
        <v>13</v>
      </c>
      <c r="D17" s="6" t="s">
        <v>4</v>
      </c>
      <c r="E17" s="260"/>
      <c r="F17" s="261"/>
      <c r="G17" s="261"/>
      <c r="H17" s="261"/>
      <c r="I17" s="262"/>
    </row>
    <row r="18" spans="1:9" s="8" customFormat="1" ht="19.5" customHeight="1">
      <c r="A18" s="1"/>
      <c r="B18" s="4" t="s">
        <v>396</v>
      </c>
      <c r="C18" s="7" t="s">
        <v>211</v>
      </c>
      <c r="D18" s="6" t="s">
        <v>4</v>
      </c>
      <c r="E18" s="250"/>
      <c r="F18" s="250"/>
      <c r="G18" s="250"/>
      <c r="H18" s="250"/>
      <c r="I18" s="251"/>
    </row>
    <row r="19" spans="1:9" ht="31" customHeight="1">
      <c r="A19" s="97"/>
      <c r="B19" s="55" t="s">
        <v>376</v>
      </c>
      <c r="C19" s="161" t="s">
        <v>357</v>
      </c>
      <c r="D19" s="9" t="s">
        <v>4</v>
      </c>
      <c r="E19" s="227">
        <f>E12-E16+I37</f>
        <v>0</v>
      </c>
      <c r="F19" s="227"/>
      <c r="G19" s="227"/>
      <c r="H19" s="227"/>
      <c r="I19" s="228"/>
    </row>
    <row r="20" spans="1:9" ht="33">
      <c r="A20" s="97"/>
      <c r="B20" s="55" t="s">
        <v>379</v>
      </c>
      <c r="C20" s="161" t="s">
        <v>315</v>
      </c>
      <c r="D20" s="9" t="s">
        <v>5</v>
      </c>
      <c r="E20" s="257"/>
      <c r="F20" s="258"/>
      <c r="G20" s="258"/>
      <c r="H20" s="258"/>
      <c r="I20" s="259"/>
    </row>
    <row r="21" spans="1:9" ht="19.5" customHeight="1">
      <c r="A21" s="97"/>
      <c r="B21" s="232" t="s">
        <v>409</v>
      </c>
      <c r="C21" s="233"/>
      <c r="D21" s="233"/>
      <c r="E21" s="233"/>
      <c r="F21" s="233"/>
      <c r="G21" s="233"/>
      <c r="H21" s="233"/>
      <c r="I21" s="234"/>
    </row>
    <row r="22" spans="1:9" ht="19.5" customHeight="1">
      <c r="A22" s="98"/>
      <c r="B22" s="56" t="s">
        <v>31</v>
      </c>
      <c r="C22" s="57" t="s">
        <v>6</v>
      </c>
      <c r="D22" s="58" t="s">
        <v>3</v>
      </c>
      <c r="E22" s="59" t="s">
        <v>61</v>
      </c>
      <c r="F22" s="59" t="s">
        <v>62</v>
      </c>
      <c r="G22" s="60" t="s">
        <v>63</v>
      </c>
      <c r="H22" s="59" t="s">
        <v>64</v>
      </c>
      <c r="I22" s="61" t="s">
        <v>17</v>
      </c>
    </row>
    <row r="23" spans="1:9" ht="19.5" customHeight="1">
      <c r="B23" s="62" t="s">
        <v>363</v>
      </c>
      <c r="C23" s="63" t="s">
        <v>358</v>
      </c>
      <c r="D23" s="64" t="s">
        <v>4</v>
      </c>
      <c r="E23" s="83">
        <f>E24+E25+E26+E29+E30</f>
        <v>0</v>
      </c>
      <c r="F23" s="83">
        <f>F24+F25+F26+F29+F30</f>
        <v>0</v>
      </c>
      <c r="G23" s="83">
        <f>G24+G25+G26+G29+G30</f>
        <v>0</v>
      </c>
      <c r="H23" s="83">
        <f>H24+H25+H26+H29+H30</f>
        <v>0</v>
      </c>
      <c r="I23" s="84">
        <f>I24+I25+I26+I29+I30</f>
        <v>0</v>
      </c>
    </row>
    <row r="24" spans="1:9" s="8" customFormat="1" ht="19.5" customHeight="1">
      <c r="A24" s="1"/>
      <c r="B24" s="10" t="s">
        <v>371</v>
      </c>
      <c r="C24" s="11" t="s">
        <v>20</v>
      </c>
      <c r="D24" s="44" t="s">
        <v>4</v>
      </c>
      <c r="E24" s="106"/>
      <c r="F24" s="85"/>
      <c r="G24" s="86"/>
      <c r="H24" s="107"/>
      <c r="I24" s="87">
        <f>E24+H24</f>
        <v>0</v>
      </c>
    </row>
    <row r="25" spans="1:9" s="8" customFormat="1" ht="19.5" customHeight="1">
      <c r="A25" s="1"/>
      <c r="B25" s="10" t="s">
        <v>372</v>
      </c>
      <c r="C25" s="11" t="s">
        <v>18</v>
      </c>
      <c r="D25" s="44" t="s">
        <v>4</v>
      </c>
      <c r="E25" s="88"/>
      <c r="F25" s="107"/>
      <c r="G25" s="85"/>
      <c r="H25" s="107"/>
      <c r="I25" s="87">
        <f>F25+H25</f>
        <v>0</v>
      </c>
    </row>
    <row r="26" spans="1:9" s="8" customFormat="1" ht="19.5" customHeight="1">
      <c r="A26" s="1"/>
      <c r="B26" s="65" t="s">
        <v>359</v>
      </c>
      <c r="C26" s="11" t="s">
        <v>180</v>
      </c>
      <c r="D26" s="44" t="s">
        <v>4</v>
      </c>
      <c r="E26" s="88"/>
      <c r="F26" s="85"/>
      <c r="G26" s="89">
        <f>SUM(G27:G28)</f>
        <v>0</v>
      </c>
      <c r="H26" s="85"/>
      <c r="I26" s="87">
        <f>G26</f>
        <v>0</v>
      </c>
    </row>
    <row r="27" spans="1:9" s="8" customFormat="1" ht="19.5" customHeight="1">
      <c r="A27" s="1"/>
      <c r="B27" s="67" t="s">
        <v>373</v>
      </c>
      <c r="C27" s="11" t="s">
        <v>116</v>
      </c>
      <c r="D27" s="44" t="s">
        <v>4</v>
      </c>
      <c r="E27" s="88"/>
      <c r="F27" s="85"/>
      <c r="G27" s="107"/>
      <c r="H27" s="85"/>
      <c r="I27" s="90"/>
    </row>
    <row r="28" spans="1:9" s="8" customFormat="1" ht="19.5" customHeight="1">
      <c r="A28" s="1"/>
      <c r="B28" s="67" t="s">
        <v>374</v>
      </c>
      <c r="C28" s="11" t="s">
        <v>35</v>
      </c>
      <c r="D28" s="44" t="s">
        <v>4</v>
      </c>
      <c r="E28" s="88"/>
      <c r="F28" s="85"/>
      <c r="G28" s="107"/>
      <c r="H28" s="85"/>
      <c r="I28" s="90"/>
    </row>
    <row r="29" spans="1:9" s="8" customFormat="1" ht="19.5" customHeight="1">
      <c r="A29" s="1"/>
      <c r="B29" s="10" t="s">
        <v>375</v>
      </c>
      <c r="C29" s="11" t="s">
        <v>23</v>
      </c>
      <c r="D29" s="44" t="s">
        <v>4</v>
      </c>
      <c r="E29" s="88"/>
      <c r="F29" s="85"/>
      <c r="G29" s="85"/>
      <c r="H29" s="107"/>
      <c r="I29" s="87">
        <f>H29</f>
        <v>0</v>
      </c>
    </row>
    <row r="30" spans="1:9" s="8" customFormat="1" ht="19.5" customHeight="1">
      <c r="A30" s="1"/>
      <c r="B30" s="10" t="s">
        <v>395</v>
      </c>
      <c r="C30" s="11" t="s">
        <v>21</v>
      </c>
      <c r="D30" s="44" t="s">
        <v>4</v>
      </c>
      <c r="E30" s="88"/>
      <c r="F30" s="85"/>
      <c r="G30" s="85"/>
      <c r="H30" s="107"/>
      <c r="I30" s="87">
        <f>H30</f>
        <v>0</v>
      </c>
    </row>
    <row r="31" spans="1:9" ht="30">
      <c r="B31" s="112" t="s">
        <v>362</v>
      </c>
      <c r="C31" s="63" t="s">
        <v>183</v>
      </c>
      <c r="D31" s="69" t="s">
        <v>4</v>
      </c>
      <c r="E31" s="91">
        <f>SUM(E32:E36)</f>
        <v>0</v>
      </c>
      <c r="F31" s="91">
        <f>SUM(F32:F36)</f>
        <v>0</v>
      </c>
      <c r="G31" s="91">
        <f>SUM(G32:G36)</f>
        <v>0</v>
      </c>
      <c r="H31" s="91">
        <f>SUM(H32:H36)</f>
        <v>0</v>
      </c>
      <c r="I31" s="92">
        <f>SUM(I32:I36)</f>
        <v>0</v>
      </c>
    </row>
    <row r="32" spans="1:9" s="8" customFormat="1" ht="19.5" customHeight="1">
      <c r="A32" s="1"/>
      <c r="B32" s="10" t="s">
        <v>381</v>
      </c>
      <c r="C32" s="11" t="s">
        <v>39</v>
      </c>
      <c r="D32" s="44" t="s">
        <v>4</v>
      </c>
      <c r="E32" s="106"/>
      <c r="F32" s="85"/>
      <c r="G32" s="85"/>
      <c r="H32" s="107"/>
      <c r="I32" s="93">
        <f>E32+H32</f>
        <v>0</v>
      </c>
    </row>
    <row r="33" spans="1:9" s="8" customFormat="1" ht="19.5" customHeight="1">
      <c r="A33" s="1"/>
      <c r="B33" s="10" t="s">
        <v>382</v>
      </c>
      <c r="C33" s="11" t="s">
        <v>182</v>
      </c>
      <c r="D33" s="44" t="s">
        <v>4</v>
      </c>
      <c r="E33" s="88"/>
      <c r="F33" s="107"/>
      <c r="G33" s="85"/>
      <c r="H33" s="107"/>
      <c r="I33" s="87">
        <f>F33+H33</f>
        <v>0</v>
      </c>
    </row>
    <row r="34" spans="1:9" s="8" customFormat="1" ht="19.5" customHeight="1">
      <c r="A34" s="1"/>
      <c r="B34" s="65" t="s">
        <v>383</v>
      </c>
      <c r="C34" s="11" t="s">
        <v>247</v>
      </c>
      <c r="D34" s="44" t="s">
        <v>4</v>
      </c>
      <c r="E34" s="88"/>
      <c r="F34" s="85"/>
      <c r="G34" s="107"/>
      <c r="H34" s="85"/>
      <c r="I34" s="87">
        <f>G34</f>
        <v>0</v>
      </c>
    </row>
    <row r="35" spans="1:9" s="8" customFormat="1" ht="19.5" customHeight="1">
      <c r="A35" s="1"/>
      <c r="B35" s="10" t="s">
        <v>384</v>
      </c>
      <c r="C35" s="11" t="s">
        <v>40</v>
      </c>
      <c r="D35" s="44" t="s">
        <v>4</v>
      </c>
      <c r="E35" s="88"/>
      <c r="F35" s="85"/>
      <c r="G35" s="85"/>
      <c r="H35" s="107"/>
      <c r="I35" s="94">
        <f>H35</f>
        <v>0</v>
      </c>
    </row>
    <row r="36" spans="1:9" s="8" customFormat="1" ht="19.5" customHeight="1">
      <c r="A36" s="1"/>
      <c r="B36" s="10" t="s">
        <v>396</v>
      </c>
      <c r="C36" s="11" t="s">
        <v>41</v>
      </c>
      <c r="D36" s="44" t="s">
        <v>4</v>
      </c>
      <c r="E36" s="88"/>
      <c r="F36" s="85"/>
      <c r="G36" s="85"/>
      <c r="H36" s="107"/>
      <c r="I36" s="94">
        <f>H36</f>
        <v>0</v>
      </c>
    </row>
    <row r="37" spans="1:9" s="8" customFormat="1" ht="31" customHeight="1">
      <c r="A37" s="1"/>
      <c r="B37" s="72" t="s">
        <v>385</v>
      </c>
      <c r="C37" s="63" t="s">
        <v>356</v>
      </c>
      <c r="D37" s="69" t="s">
        <v>4</v>
      </c>
      <c r="E37" s="91">
        <f>E23-E31</f>
        <v>0</v>
      </c>
      <c r="F37" s="91">
        <f>F23-F31</f>
        <v>0</v>
      </c>
      <c r="G37" s="91">
        <f>G23-G31</f>
        <v>0</v>
      </c>
      <c r="H37" s="91">
        <f>H23-H31</f>
        <v>0</v>
      </c>
      <c r="I37" s="92">
        <f>I23-I31</f>
        <v>0</v>
      </c>
    </row>
    <row r="38" spans="1:9" s="8" customFormat="1" ht="19.5" customHeight="1">
      <c r="A38" s="1"/>
      <c r="B38" s="72" t="s">
        <v>255</v>
      </c>
      <c r="C38" s="63" t="s">
        <v>353</v>
      </c>
      <c r="D38" s="69" t="s">
        <v>4</v>
      </c>
      <c r="E38" s="88"/>
      <c r="F38" s="88"/>
      <c r="G38" s="88"/>
      <c r="H38" s="88"/>
      <c r="I38" s="92">
        <f>(I39+I40)/1000</f>
        <v>0</v>
      </c>
    </row>
    <row r="39" spans="1:9" s="8" customFormat="1" ht="19.5" customHeight="1">
      <c r="A39" s="1"/>
      <c r="B39" s="4" t="s">
        <v>235</v>
      </c>
      <c r="C39" s="11" t="s">
        <v>185</v>
      </c>
      <c r="D39" s="44" t="s">
        <v>237</v>
      </c>
      <c r="E39" s="88"/>
      <c r="F39" s="88"/>
      <c r="G39" s="88"/>
      <c r="H39" s="88"/>
      <c r="I39" s="108"/>
    </row>
    <row r="40" spans="1:9" s="8" customFormat="1" ht="19.5" customHeight="1">
      <c r="A40" s="1"/>
      <c r="B40" s="4" t="s">
        <v>236</v>
      </c>
      <c r="C40" s="11" t="s">
        <v>186</v>
      </c>
      <c r="D40" s="44" t="s">
        <v>237</v>
      </c>
      <c r="E40" s="88"/>
      <c r="F40" s="88"/>
      <c r="G40" s="88"/>
      <c r="H40" s="88"/>
      <c r="I40" s="108"/>
    </row>
    <row r="41" spans="1:9" s="8" customFormat="1" ht="19.5" customHeight="1">
      <c r="A41" s="2"/>
      <c r="B41" s="221" t="s">
        <v>412</v>
      </c>
      <c r="C41" s="222"/>
      <c r="D41" s="222"/>
      <c r="E41" s="222"/>
      <c r="F41" s="222"/>
      <c r="G41" s="222"/>
      <c r="H41" s="222"/>
      <c r="I41" s="223"/>
    </row>
    <row r="42" spans="1:9" s="8" customFormat="1" ht="19.5" customHeight="1">
      <c r="A42" s="1"/>
      <c r="B42" s="73" t="s">
        <v>2</v>
      </c>
      <c r="C42" s="53" t="s">
        <v>6</v>
      </c>
      <c r="D42" s="54" t="s">
        <v>3</v>
      </c>
      <c r="E42" s="13" t="s">
        <v>61</v>
      </c>
      <c r="F42" s="13" t="s">
        <v>62</v>
      </c>
      <c r="G42" s="45" t="s">
        <v>63</v>
      </c>
      <c r="H42" s="13" t="s">
        <v>64</v>
      </c>
      <c r="I42" s="14" t="s">
        <v>17</v>
      </c>
    </row>
    <row r="43" spans="1:9" s="8" customFormat="1" ht="19.5" customHeight="1">
      <c r="A43" s="2"/>
      <c r="B43" s="74" t="s">
        <v>343</v>
      </c>
      <c r="C43" s="75" t="s">
        <v>188</v>
      </c>
      <c r="D43" s="6" t="s">
        <v>5</v>
      </c>
      <c r="E43" s="306" cm="1">
        <f t="array" ref="E43">IF(OR(ISBLANK($D$6),ISBLANK($D$8)), 0,INDEX(Targets!D3:D20,MATCH(1,(Targets!$B$3:$B$20=$D$9)*(Targets!$C$3:$C$20=$D$6),0)))</f>
        <v>0</v>
      </c>
      <c r="F43" s="306" cm="1">
        <f t="array" ref="F43">IF(OR(ISBLANK($D$6),ISBLANK($D$8)), 0,INDEX(Targets!E3:E20,MATCH(1,(Targets!$B$3:$B$20=$D$9)*(Targets!$C$3:$C$20=$D$6),0)))</f>
        <v>0</v>
      </c>
      <c r="G43" s="306" cm="1">
        <f t="array" ref="G43">IF(OR(ISBLANK($D$6),ISBLANK($D$8)), 0,INDEX(Targets!F3:F20,MATCH(1,(Targets!$B$3:$B$20=$D$9)*(Targets!$C$3:$C$20=$D$6),0)))</f>
        <v>0</v>
      </c>
      <c r="H43" s="306" cm="1">
        <f t="array" ref="H43">IF(OR(ISBLANK($D$6),ISBLANK($D$8)), 0,INDEX(Targets!G3:G20,MATCH(1,(Targets!$B$3:$B$20=$D$9)*(Targets!$C$3:$C$20=$D$6),0)))</f>
        <v>0</v>
      </c>
      <c r="I43" s="307" cm="1">
        <f t="array" ref="I43">IF(OR(ISBLANK($D$6),ISBLANK($D$8)), 0,INDEX(Targets!H3:H20,MATCH(1,(Targets!$B$3:$B$20=$D$9)*(Targets!$C$3:$C$20=$D$6),0)))</f>
        <v>0</v>
      </c>
    </row>
    <row r="44" spans="1:9" ht="19.5" customHeight="1" thickBot="1">
      <c r="B44" s="74" t="s">
        <v>44</v>
      </c>
      <c r="C44" s="75" t="s">
        <v>347</v>
      </c>
      <c r="D44" s="6" t="s">
        <v>4</v>
      </c>
      <c r="E44" s="308">
        <f>$E$19*E43</f>
        <v>0</v>
      </c>
      <c r="F44" s="308">
        <f>$E$19*F43</f>
        <v>0</v>
      </c>
      <c r="G44" s="308">
        <f>$E$19*G43</f>
        <v>0</v>
      </c>
      <c r="H44" s="308">
        <f>$E$19*H43</f>
        <v>0</v>
      </c>
      <c r="I44" s="309">
        <f>$E$19*I43</f>
        <v>0</v>
      </c>
    </row>
    <row r="45" spans="1:9" ht="19.5" hidden="1" customHeight="1">
      <c r="B45" s="115" t="s">
        <v>344</v>
      </c>
      <c r="C45" s="75" t="s">
        <v>350</v>
      </c>
      <c r="D45" s="6" t="s">
        <v>4</v>
      </c>
      <c r="E45" s="310">
        <f>E37</f>
        <v>0</v>
      </c>
      <c r="F45" s="310">
        <f>F37</f>
        <v>0</v>
      </c>
      <c r="G45" s="310">
        <f>G37</f>
        <v>0</v>
      </c>
      <c r="H45" s="310">
        <f>H37</f>
        <v>0</v>
      </c>
      <c r="I45" s="311">
        <f>I37</f>
        <v>0</v>
      </c>
    </row>
    <row r="46" spans="1:9" ht="19.5" hidden="1" customHeight="1">
      <c r="B46" s="115" t="s">
        <v>345</v>
      </c>
      <c r="C46" s="5" t="s">
        <v>351</v>
      </c>
      <c r="D46" s="6" t="s">
        <v>5</v>
      </c>
      <c r="E46" s="312">
        <f>IF($E$19=0,0,E45/$E$19)</f>
        <v>0</v>
      </c>
      <c r="F46" s="312">
        <f>IF($E$19=0,0,F45/$E$19)</f>
        <v>0</v>
      </c>
      <c r="G46" s="312">
        <f>IF($E$19=0,0,G45/$E$19)</f>
        <v>0</v>
      </c>
      <c r="H46" s="312">
        <f>IF($E$19=0,0,H45/$E$19)</f>
        <v>0</v>
      </c>
      <c r="I46" s="313">
        <f>IF($E$19=0,0,I45/$E$19)</f>
        <v>0</v>
      </c>
    </row>
    <row r="47" spans="1:9" ht="19.5" hidden="1" customHeight="1">
      <c r="B47" s="71" t="s">
        <v>275</v>
      </c>
      <c r="C47" s="6" t="s">
        <v>352</v>
      </c>
      <c r="D47" s="6" t="s">
        <v>4</v>
      </c>
      <c r="E47" s="310">
        <f>E45-E44</f>
        <v>0</v>
      </c>
      <c r="F47" s="310">
        <f>F45-F44</f>
        <v>0</v>
      </c>
      <c r="G47" s="310">
        <f>G45-G44</f>
        <v>0</v>
      </c>
      <c r="H47" s="310">
        <f>H45-H44</f>
        <v>0</v>
      </c>
      <c r="I47" s="311">
        <f>I45-I44</f>
        <v>0</v>
      </c>
    </row>
    <row r="48" spans="1:9" ht="19.5" hidden="1" customHeight="1" thickBot="1">
      <c r="B48" s="134" t="s">
        <v>324</v>
      </c>
      <c r="C48" s="131" t="s">
        <v>302</v>
      </c>
      <c r="D48" s="131" t="s">
        <v>5</v>
      </c>
      <c r="E48" s="314">
        <f>E46-E43</f>
        <v>0</v>
      </c>
      <c r="F48" s="314">
        <f>F46-F43</f>
        <v>0</v>
      </c>
      <c r="G48" s="314">
        <f>G46-G43</f>
        <v>0</v>
      </c>
      <c r="H48" s="314">
        <f>H46-H43</f>
        <v>0</v>
      </c>
      <c r="I48" s="315">
        <f>I46-I43</f>
        <v>0</v>
      </c>
    </row>
    <row r="49" spans="2:26" ht="19.5" customHeight="1">
      <c r="B49" s="137" t="s">
        <v>360</v>
      </c>
      <c r="C49" s="138" t="s">
        <v>304</v>
      </c>
      <c r="D49" s="138" t="s">
        <v>4</v>
      </c>
      <c r="E49" s="316"/>
      <c r="F49" s="316"/>
      <c r="G49" s="317">
        <f>IF(G47&gt;=0,G47,IF((I38+G47)&gt;0,0,I38+G47))</f>
        <v>0</v>
      </c>
      <c r="H49" s="316"/>
      <c r="I49" s="318">
        <f>I38+I47</f>
        <v>0</v>
      </c>
    </row>
    <row r="50" spans="2:26" ht="19.5" customHeight="1">
      <c r="B50" s="163" t="s">
        <v>404</v>
      </c>
      <c r="C50" s="164"/>
      <c r="D50" s="164" t="s">
        <v>4</v>
      </c>
      <c r="E50" s="319"/>
      <c r="F50" s="319"/>
      <c r="G50" s="320">
        <f>G44+G49</f>
        <v>0</v>
      </c>
      <c r="H50" s="319"/>
      <c r="I50" s="321">
        <f>I44+I49</f>
        <v>0</v>
      </c>
    </row>
    <row r="51" spans="2:26" ht="19.5" customHeight="1">
      <c r="B51" s="168" t="s">
        <v>361</v>
      </c>
      <c r="C51" s="5" t="s">
        <v>348</v>
      </c>
      <c r="D51" s="6" t="s">
        <v>5</v>
      </c>
      <c r="E51" s="322"/>
      <c r="F51" s="322"/>
      <c r="G51" s="323">
        <f>IF($E$19=0,0,G50/$E$19)</f>
        <v>0</v>
      </c>
      <c r="H51" s="324"/>
      <c r="I51" s="325">
        <f>IF($E$19=0,0,I50/$E$19)</f>
        <v>0</v>
      </c>
    </row>
    <row r="52" spans="2:26" ht="19.5" customHeight="1" thickBot="1">
      <c r="B52" s="78" t="s">
        <v>360</v>
      </c>
      <c r="C52" s="136" t="s">
        <v>305</v>
      </c>
      <c r="D52" s="79" t="s">
        <v>5</v>
      </c>
      <c r="E52" s="326"/>
      <c r="F52" s="326"/>
      <c r="G52" s="327">
        <f>G51-G43</f>
        <v>0</v>
      </c>
      <c r="H52" s="326"/>
      <c r="I52" s="328">
        <f>I51-I43</f>
        <v>0</v>
      </c>
    </row>
    <row r="53" spans="2:26" ht="19.5" customHeight="1">
      <c r="C53" s="50"/>
    </row>
    <row r="54" spans="2:26" ht="31" customHeight="1">
      <c r="B54" s="16" t="s">
        <v>55</v>
      </c>
      <c r="C54" s="224" t="s">
        <v>60</v>
      </c>
      <c r="D54" s="224"/>
      <c r="E54" s="225" t="s">
        <v>57</v>
      </c>
      <c r="F54" s="225"/>
      <c r="G54" s="225"/>
      <c r="H54" s="226" t="s">
        <v>56</v>
      </c>
      <c r="I54" s="226"/>
      <c r="P54" s="2"/>
      <c r="Q54" s="2"/>
      <c r="R54" s="2"/>
      <c r="S54" s="2"/>
      <c r="T54" s="2"/>
      <c r="U54" s="2"/>
      <c r="V54" s="2"/>
      <c r="W54" s="2"/>
      <c r="X54" s="2"/>
      <c r="Y54" s="2"/>
      <c r="Z54" s="2"/>
    </row>
    <row r="55" spans="2:26" ht="72" customHeight="1">
      <c r="B55" s="200" t="s">
        <v>244</v>
      </c>
      <c r="C55" s="201"/>
      <c r="D55" s="201"/>
      <c r="E55" s="201"/>
      <c r="F55" s="201"/>
      <c r="G55" s="201"/>
      <c r="H55" s="201"/>
      <c r="I55" s="202"/>
    </row>
    <row r="56" spans="2:26" ht="19.5" customHeight="1">
      <c r="B56" s="126" t="s">
        <v>234</v>
      </c>
      <c r="C56" s="111"/>
      <c r="D56" s="111"/>
      <c r="E56" s="111"/>
      <c r="F56" s="111"/>
      <c r="G56" s="111"/>
      <c r="H56" s="111"/>
      <c r="I56" s="127" t="s">
        <v>386</v>
      </c>
    </row>
    <row r="57" spans="2:26" ht="19.5" customHeight="1">
      <c r="B57" s="126"/>
      <c r="C57" s="111"/>
      <c r="D57" s="111"/>
      <c r="E57" s="111"/>
      <c r="F57" s="111"/>
      <c r="G57" s="111"/>
      <c r="H57" s="111"/>
      <c r="I57" s="127"/>
    </row>
    <row r="58" spans="2:26" ht="19.5" customHeight="1">
      <c r="B58" s="126"/>
      <c r="C58" s="111"/>
      <c r="D58" s="111"/>
      <c r="E58" s="111"/>
      <c r="F58" s="111"/>
      <c r="G58" s="111"/>
      <c r="H58" s="111"/>
      <c r="I58" s="127"/>
    </row>
    <row r="59" spans="2:26" ht="19.5" customHeight="1">
      <c r="B59" s="126"/>
      <c r="C59" s="111"/>
      <c r="D59" s="111"/>
      <c r="E59" s="111"/>
      <c r="F59" s="111"/>
      <c r="G59" s="111"/>
      <c r="H59" s="111"/>
      <c r="I59" s="127"/>
    </row>
    <row r="60" spans="2:26" ht="19.5" customHeight="1">
      <c r="B60" s="126" t="s">
        <v>301</v>
      </c>
      <c r="C60" s="111"/>
      <c r="D60" s="111"/>
      <c r="E60" s="111"/>
      <c r="F60" s="111"/>
      <c r="G60" s="111"/>
      <c r="H60" s="111"/>
      <c r="I60" s="127" t="s">
        <v>387</v>
      </c>
    </row>
    <row r="61" spans="2:26" ht="19.5" customHeight="1">
      <c r="B61" s="126"/>
      <c r="C61" s="111"/>
      <c r="D61" s="111"/>
      <c r="E61" s="111"/>
      <c r="F61" s="111"/>
      <c r="G61" s="111"/>
      <c r="H61" s="111"/>
      <c r="I61" s="127" t="s">
        <v>388</v>
      </c>
    </row>
    <row r="62" spans="2:26" ht="19.5" customHeight="1">
      <c r="B62" s="162" t="s">
        <v>394</v>
      </c>
      <c r="C62" s="129"/>
      <c r="D62" s="129"/>
      <c r="E62" s="129"/>
      <c r="F62" s="129"/>
      <c r="G62" s="129"/>
      <c r="H62" s="129"/>
      <c r="I62" s="130"/>
    </row>
  </sheetData>
  <sheetProtection algorithmName="SHA-512" hashValue="ipPz/pt76OTHo3kl9bum3LOLkcW9jLhcyILb2WfkaXXhdr5vP07cwoK4BkiZ8PtHpsb+F0gudo9iPKwYEbTrjA==" saltValue="LD7Lx8a9IHRrn8IcZ8tjtA==" spinCount="100000" sheet="1" objects="1" scenarios="1"/>
  <mergeCells count="31">
    <mergeCell ref="C54:D54"/>
    <mergeCell ref="E54:G54"/>
    <mergeCell ref="H54:I54"/>
    <mergeCell ref="B55:I55"/>
    <mergeCell ref="B41:I41"/>
    <mergeCell ref="B21:I21"/>
    <mergeCell ref="E19:I19"/>
    <mergeCell ref="E20:I20"/>
    <mergeCell ref="B5:C5"/>
    <mergeCell ref="D5:I5"/>
    <mergeCell ref="B7:C7"/>
    <mergeCell ref="D6:I6"/>
    <mergeCell ref="B6:C6"/>
    <mergeCell ref="D7:I7"/>
    <mergeCell ref="E16:I16"/>
    <mergeCell ref="E17:I17"/>
    <mergeCell ref="E18:I18"/>
    <mergeCell ref="E14:I14"/>
    <mergeCell ref="E15:I15"/>
    <mergeCell ref="B2:I2"/>
    <mergeCell ref="B4:C4"/>
    <mergeCell ref="D4:I4"/>
    <mergeCell ref="E12:I12"/>
    <mergeCell ref="E13:I13"/>
    <mergeCell ref="B8:C8"/>
    <mergeCell ref="D8:I8"/>
    <mergeCell ref="B9:C9"/>
    <mergeCell ref="D9:I9"/>
    <mergeCell ref="B10:I10"/>
    <mergeCell ref="E11:I11"/>
    <mergeCell ref="B3:I3"/>
  </mergeCells>
  <dataValidations count="2">
    <dataValidation type="decimal" allowBlank="1" showInputMessage="1" showErrorMessage="1" promptTitle="Input" prompt="Please enter a positive numeric value. Can include decimals." sqref="E24 H24:H25 F25 G27:G28 H29:H30 E32 F33 H32:H33 G34 E17:I18 I39:I40 H35:H36 E13:I15" xr:uid="{C75757EB-128F-4027-82DB-629CE58992B5}">
      <formula1>0</formula1>
      <formula2>9.99999999999999E+27</formula2>
    </dataValidation>
    <dataValidation type="decimal" allowBlank="1" showInputMessage="1" showErrorMessage="1" promptTitle="Input" prompt="Please enter a positive numeric value. Can include decimals." sqref="E20" xr:uid="{330D9F26-CB6F-484F-A19C-A572FDAB3B13}">
      <formula1>0</formula1>
      <formula2>9.99999999999999E+23</formula2>
    </dataValidation>
  </dataValidations>
  <pageMargins left="0.70866141732283472" right="0.70866141732283472" top="0.74803149606299213" bottom="0.74803149606299213" header="0.31496062992125984" footer="0.31496062992125984"/>
  <pageSetup scale="73" fitToHeight="0" orientation="landscape" r:id="rId1"/>
  <extLst>
    <ext xmlns:x14="http://schemas.microsoft.com/office/spreadsheetml/2009/9/main" uri="{CCE6A557-97BC-4b89-ADB6-D9C93CAAB3DF}">
      <x14:dataValidations xmlns:xm="http://schemas.microsoft.com/office/excel/2006/main" count="3">
        <x14:dataValidation type="list" allowBlank="1" showInputMessage="1" showErrorMessage="1" xr:uid="{4894CEDE-E63A-467D-A1A7-BD550C6E6EF5}">
          <x14:formula1>
            <xm:f>StateUTs!$B$2:$B$37</xm:f>
          </x14:formula1>
          <xm:sqref>D8:I8</xm:sqref>
        </x14:dataValidation>
        <x14:dataValidation type="list" allowBlank="1" showInputMessage="1" showErrorMessage="1" xr:uid="{BB2A156C-36E0-4650-B556-4D95D87DB596}">
          <x14:formula1>
            <xm:f>Targets!$C$3:$C$20</xm:f>
          </x14:formula1>
          <xm:sqref>D6:I6</xm:sqref>
        </x14:dataValidation>
        <x14:dataValidation type="list" allowBlank="1" showInputMessage="1" showErrorMessage="1" xr:uid="{852EA295-C752-4BB5-B14D-7CCABA4D7CD0}">
          <x14:formula1>
            <xm:f>Targets!$J$3:$J$7</xm:f>
          </x14:formula1>
          <xm:sqref>D7:I7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DB3BBC-B43D-4AD4-B809-FF7E8AF41A6D}">
  <sheetPr codeName="Sheet12"/>
  <dimension ref="A1:Z22"/>
  <sheetViews>
    <sheetView showGridLines="0" topLeftCell="A2" zoomScale="75" zoomScaleNormal="80" zoomScaleSheetLayoutView="80" workbookViewId="0">
      <selection activeCell="B8" sqref="B8:I8"/>
    </sheetView>
  </sheetViews>
  <sheetFormatPr defaultRowHeight="14.5"/>
  <cols>
    <col min="1" max="1" width="8.7265625" style="46"/>
    <col min="2" max="2" width="5.453125" style="46" customWidth="1"/>
    <col min="3" max="3" width="119" style="47" customWidth="1"/>
    <col min="4" max="16384" width="8.7265625" style="46"/>
  </cols>
  <sheetData>
    <row r="1" spans="1:26" s="2" customFormat="1" ht="19.5" customHeight="1">
      <c r="A1" s="1"/>
      <c r="C1" s="48"/>
    </row>
    <row r="2" spans="1:26" s="2" customFormat="1" ht="59" customHeight="1">
      <c r="A2" s="1"/>
      <c r="B2" s="269" t="s">
        <v>295</v>
      </c>
      <c r="C2" s="270"/>
      <c r="D2" s="270"/>
      <c r="E2" s="270"/>
      <c r="F2" s="270"/>
      <c r="G2" s="270"/>
      <c r="H2" s="270"/>
      <c r="I2" s="270"/>
    </row>
    <row r="3" spans="1:26" ht="18" customHeight="1">
      <c r="B3" s="271" t="s">
        <v>201</v>
      </c>
      <c r="C3" s="272"/>
      <c r="D3" s="272"/>
      <c r="E3" s="272"/>
      <c r="F3" s="272"/>
      <c r="G3" s="272"/>
      <c r="H3" s="272"/>
      <c r="I3" s="272"/>
    </row>
    <row r="4" spans="1:26" s="2" customFormat="1" ht="38.5" customHeight="1">
      <c r="A4" s="1"/>
      <c r="B4" s="266" t="s">
        <v>369</v>
      </c>
      <c r="C4" s="267"/>
      <c r="D4" s="267"/>
      <c r="E4" s="267"/>
      <c r="F4" s="267"/>
      <c r="G4" s="267"/>
      <c r="H4" s="267"/>
      <c r="I4" s="268"/>
      <c r="J4" s="8"/>
      <c r="K4" s="8"/>
      <c r="L4" s="8"/>
      <c r="M4" s="8"/>
      <c r="N4" s="8"/>
      <c r="O4" s="8"/>
      <c r="P4" s="8"/>
      <c r="Q4" s="8"/>
      <c r="R4" s="8"/>
      <c r="S4" s="8"/>
      <c r="T4" s="8"/>
      <c r="U4" s="8"/>
      <c r="V4" s="8"/>
      <c r="W4" s="8"/>
      <c r="X4" s="8"/>
      <c r="Y4" s="8"/>
      <c r="Z4" s="8"/>
    </row>
    <row r="5" spans="1:26" s="2" customFormat="1" ht="30.5" customHeight="1">
      <c r="A5" s="1"/>
      <c r="B5" s="266" t="s">
        <v>225</v>
      </c>
      <c r="C5" s="267"/>
      <c r="D5" s="267"/>
      <c r="E5" s="267"/>
      <c r="F5" s="267"/>
      <c r="G5" s="267"/>
      <c r="H5" s="267"/>
      <c r="I5" s="268"/>
      <c r="J5" s="8"/>
      <c r="K5" s="8"/>
      <c r="L5" s="8"/>
      <c r="M5" s="8"/>
      <c r="N5" s="8"/>
      <c r="O5" s="8"/>
      <c r="P5" s="8"/>
      <c r="Q5" s="8"/>
      <c r="R5" s="8"/>
      <c r="S5" s="8"/>
      <c r="T5" s="8"/>
      <c r="U5" s="8"/>
      <c r="V5" s="8"/>
      <c r="W5" s="8"/>
      <c r="X5" s="8"/>
      <c r="Y5" s="8"/>
      <c r="Z5" s="8"/>
    </row>
    <row r="6" spans="1:26" s="2" customFormat="1" ht="38.5" customHeight="1">
      <c r="A6" s="1"/>
      <c r="B6" s="263" t="s">
        <v>416</v>
      </c>
      <c r="C6" s="264"/>
      <c r="D6" s="264"/>
      <c r="E6" s="264"/>
      <c r="F6" s="264"/>
      <c r="G6" s="264"/>
      <c r="H6" s="264"/>
      <c r="I6" s="265"/>
      <c r="J6" s="8"/>
      <c r="K6" s="8"/>
      <c r="L6" s="8"/>
      <c r="M6" s="8"/>
      <c r="N6" s="8"/>
      <c r="O6" s="8"/>
      <c r="P6" s="8"/>
      <c r="Q6" s="8"/>
      <c r="R6" s="8"/>
      <c r="S6" s="8"/>
      <c r="T6" s="8"/>
      <c r="U6" s="8"/>
      <c r="V6" s="8"/>
      <c r="W6" s="8"/>
      <c r="X6" s="8"/>
      <c r="Y6" s="8"/>
      <c r="Z6" s="8"/>
    </row>
    <row r="7" spans="1:26" s="2" customFormat="1" ht="39.5" customHeight="1">
      <c r="A7" s="1"/>
      <c r="B7" s="263" t="s">
        <v>417</v>
      </c>
      <c r="C7" s="264"/>
      <c r="D7" s="264"/>
      <c r="E7" s="264"/>
      <c r="F7" s="264"/>
      <c r="G7" s="264"/>
      <c r="H7" s="264"/>
      <c r="I7" s="265"/>
      <c r="J7" s="8"/>
      <c r="K7" s="8"/>
      <c r="L7" s="8"/>
      <c r="M7" s="8"/>
      <c r="N7" s="8"/>
      <c r="O7" s="8"/>
      <c r="P7" s="8"/>
      <c r="Q7" s="8"/>
      <c r="R7" s="8"/>
      <c r="S7" s="8"/>
      <c r="T7" s="8"/>
      <c r="U7" s="8"/>
      <c r="V7" s="8"/>
      <c r="W7" s="8"/>
      <c r="X7" s="8"/>
      <c r="Y7" s="8"/>
      <c r="Z7" s="8"/>
    </row>
    <row r="8" spans="1:26" s="2" customFormat="1" ht="60" customHeight="1">
      <c r="A8" s="1"/>
      <c r="B8" s="263" t="s">
        <v>366</v>
      </c>
      <c r="C8" s="264"/>
      <c r="D8" s="264"/>
      <c r="E8" s="264"/>
      <c r="F8" s="264"/>
      <c r="G8" s="264"/>
      <c r="H8" s="264"/>
      <c r="I8" s="265"/>
      <c r="J8" s="8"/>
      <c r="K8" s="8"/>
      <c r="L8" s="8"/>
      <c r="M8" s="8"/>
      <c r="N8" s="8"/>
      <c r="O8" s="8"/>
      <c r="P8" s="8"/>
      <c r="Q8" s="8"/>
      <c r="R8" s="8"/>
      <c r="S8" s="8"/>
      <c r="T8" s="8"/>
      <c r="U8" s="8"/>
      <c r="V8" s="8"/>
      <c r="W8" s="8"/>
      <c r="X8" s="8"/>
      <c r="Y8" s="8"/>
      <c r="Z8" s="8"/>
    </row>
    <row r="9" spans="1:26" s="2" customFormat="1" ht="169" customHeight="1">
      <c r="A9" s="1"/>
      <c r="B9" s="263" t="s">
        <v>419</v>
      </c>
      <c r="C9" s="264"/>
      <c r="D9" s="264"/>
      <c r="E9" s="264"/>
      <c r="F9" s="264"/>
      <c r="G9" s="264"/>
      <c r="H9" s="264"/>
      <c r="I9" s="265"/>
      <c r="J9" s="8"/>
      <c r="K9" s="8"/>
      <c r="L9" s="8"/>
      <c r="M9" s="8"/>
      <c r="N9" s="8"/>
      <c r="O9" s="8"/>
      <c r="P9" s="8"/>
      <c r="Q9" s="8"/>
      <c r="R9" s="8"/>
      <c r="S9" s="8"/>
      <c r="T9" s="8"/>
      <c r="U9" s="8"/>
      <c r="V9" s="8"/>
      <c r="W9" s="8"/>
      <c r="X9" s="8"/>
      <c r="Y9" s="8"/>
      <c r="Z9" s="8"/>
    </row>
    <row r="10" spans="1:26" s="2" customFormat="1" ht="95" customHeight="1">
      <c r="A10" s="1"/>
      <c r="B10" s="263" t="s">
        <v>418</v>
      </c>
      <c r="C10" s="264"/>
      <c r="D10" s="264"/>
      <c r="E10" s="264"/>
      <c r="F10" s="264"/>
      <c r="G10" s="264"/>
      <c r="H10" s="264"/>
      <c r="I10" s="265"/>
      <c r="J10" s="8"/>
      <c r="K10" s="8"/>
      <c r="L10" s="8"/>
      <c r="M10" s="8"/>
      <c r="N10" s="8"/>
      <c r="O10" s="8"/>
      <c r="P10" s="8"/>
      <c r="Q10" s="8"/>
      <c r="R10" s="8"/>
      <c r="S10" s="8"/>
      <c r="T10" s="8"/>
      <c r="U10" s="8"/>
      <c r="V10" s="8"/>
      <c r="W10" s="8"/>
      <c r="X10" s="8"/>
      <c r="Y10" s="8"/>
      <c r="Z10" s="8"/>
    </row>
    <row r="11" spans="1:26" s="2" customFormat="1" ht="40.5" customHeight="1">
      <c r="A11" s="1"/>
      <c r="B11" s="263" t="s">
        <v>390</v>
      </c>
      <c r="C11" s="264"/>
      <c r="D11" s="264"/>
      <c r="E11" s="264"/>
      <c r="F11" s="264"/>
      <c r="G11" s="264"/>
      <c r="H11" s="264"/>
      <c r="I11" s="265"/>
      <c r="J11" s="8"/>
      <c r="K11" s="8"/>
      <c r="L11" s="8"/>
      <c r="M11" s="8"/>
      <c r="N11" s="8"/>
      <c r="O11" s="8"/>
      <c r="P11" s="8"/>
      <c r="Q11" s="8"/>
      <c r="R11" s="8"/>
      <c r="S11" s="8"/>
      <c r="T11" s="8"/>
      <c r="U11" s="8"/>
      <c r="V11" s="8"/>
      <c r="W11" s="8"/>
      <c r="X11" s="8"/>
      <c r="Y11" s="8"/>
      <c r="Z11" s="8"/>
    </row>
    <row r="12" spans="1:26" s="2" customFormat="1" ht="68" customHeight="1">
      <c r="A12" s="1"/>
      <c r="B12" s="266" t="s">
        <v>399</v>
      </c>
      <c r="C12" s="267"/>
      <c r="D12" s="267"/>
      <c r="E12" s="267"/>
      <c r="F12" s="267"/>
      <c r="G12" s="267"/>
      <c r="H12" s="267"/>
      <c r="I12" s="268"/>
      <c r="J12" s="8"/>
      <c r="K12" s="8"/>
      <c r="L12" s="8"/>
      <c r="M12" s="8"/>
      <c r="N12" s="8"/>
      <c r="O12" s="8"/>
      <c r="P12" s="8"/>
      <c r="Q12" s="8"/>
      <c r="R12" s="8"/>
      <c r="S12" s="8"/>
      <c r="T12" s="8"/>
      <c r="U12" s="8"/>
      <c r="V12" s="8"/>
      <c r="W12" s="8"/>
      <c r="X12" s="8"/>
      <c r="Y12" s="8"/>
      <c r="Z12" s="8"/>
    </row>
    <row r="13" spans="1:26" s="2" customFormat="1" ht="51.5" customHeight="1">
      <c r="A13" s="1"/>
      <c r="B13" s="263" t="s">
        <v>391</v>
      </c>
      <c r="C13" s="264"/>
      <c r="D13" s="264"/>
      <c r="E13" s="264"/>
      <c r="F13" s="264"/>
      <c r="G13" s="264"/>
      <c r="H13" s="264"/>
      <c r="I13" s="265"/>
      <c r="J13" s="8"/>
      <c r="K13" s="8"/>
      <c r="L13" s="8"/>
      <c r="M13" s="8"/>
      <c r="N13" s="8"/>
      <c r="O13" s="8"/>
      <c r="P13" s="8"/>
      <c r="Q13" s="8"/>
      <c r="R13" s="8"/>
      <c r="S13" s="8"/>
      <c r="T13" s="8"/>
      <c r="U13" s="8"/>
      <c r="V13" s="8"/>
      <c r="W13" s="8"/>
      <c r="X13" s="8"/>
      <c r="Y13" s="8"/>
      <c r="Z13" s="8"/>
    </row>
    <row r="14" spans="1:26" s="2" customFormat="1" ht="52" customHeight="1">
      <c r="A14" s="1"/>
      <c r="B14" s="273" t="s">
        <v>392</v>
      </c>
      <c r="C14" s="276"/>
      <c r="D14" s="276"/>
      <c r="E14" s="276"/>
      <c r="F14" s="276"/>
      <c r="G14" s="276"/>
      <c r="H14" s="276"/>
      <c r="I14" s="277"/>
      <c r="J14" s="8"/>
      <c r="K14" s="8"/>
      <c r="L14" s="8"/>
      <c r="M14" s="8"/>
      <c r="N14" s="8"/>
      <c r="O14" s="8"/>
      <c r="P14" s="8"/>
      <c r="Q14" s="8"/>
      <c r="R14" s="8"/>
      <c r="S14" s="8"/>
      <c r="T14" s="8"/>
      <c r="U14" s="8"/>
      <c r="V14" s="8"/>
      <c r="W14" s="8"/>
      <c r="X14" s="8"/>
      <c r="Y14" s="8"/>
      <c r="Z14" s="8"/>
    </row>
    <row r="15" spans="1:26" s="2" customFormat="1" ht="85.5" customHeight="1">
      <c r="A15" s="1"/>
      <c r="B15" s="273" t="s">
        <v>365</v>
      </c>
      <c r="C15" s="274"/>
      <c r="D15" s="274"/>
      <c r="E15" s="274"/>
      <c r="F15" s="274"/>
      <c r="G15" s="274"/>
      <c r="H15" s="274"/>
      <c r="I15" s="275"/>
      <c r="J15" s="8"/>
      <c r="K15" s="8"/>
      <c r="L15" s="8"/>
      <c r="M15" s="8"/>
      <c r="N15" s="8"/>
      <c r="O15" s="8"/>
      <c r="P15" s="8"/>
      <c r="Q15" s="8"/>
      <c r="R15" s="8"/>
      <c r="S15" s="8"/>
      <c r="T15" s="8"/>
      <c r="U15" s="8"/>
      <c r="V15" s="8"/>
      <c r="W15" s="8"/>
      <c r="X15" s="8"/>
      <c r="Y15" s="8"/>
      <c r="Z15" s="8"/>
    </row>
    <row r="16" spans="1:26" s="2" customFormat="1" ht="53" customHeight="1">
      <c r="A16" s="1"/>
      <c r="B16" s="263" t="s">
        <v>415</v>
      </c>
      <c r="C16" s="264"/>
      <c r="D16" s="264"/>
      <c r="E16" s="264"/>
      <c r="F16" s="264"/>
      <c r="G16" s="264"/>
      <c r="H16" s="264"/>
      <c r="I16" s="265"/>
      <c r="J16" s="8"/>
      <c r="K16" s="8"/>
      <c r="L16" s="8"/>
      <c r="M16" s="8"/>
      <c r="N16" s="8"/>
      <c r="O16" s="8"/>
      <c r="P16" s="8"/>
      <c r="Q16" s="8"/>
      <c r="R16" s="8"/>
      <c r="S16" s="8"/>
      <c r="T16" s="8"/>
      <c r="U16" s="8"/>
      <c r="V16" s="8"/>
      <c r="W16" s="8"/>
      <c r="X16" s="8"/>
      <c r="Y16" s="8"/>
      <c r="Z16" s="8"/>
    </row>
    <row r="17" spans="1:26" s="2" customFormat="1" ht="70" customHeight="1">
      <c r="A17" s="1"/>
      <c r="B17" s="263" t="s">
        <v>368</v>
      </c>
      <c r="C17" s="264"/>
      <c r="D17" s="264"/>
      <c r="E17" s="264"/>
      <c r="F17" s="264"/>
      <c r="G17" s="264"/>
      <c r="H17" s="264"/>
      <c r="I17" s="265"/>
      <c r="J17" s="8"/>
      <c r="K17" s="8"/>
      <c r="L17" s="8"/>
      <c r="M17" s="8"/>
      <c r="N17" s="8"/>
      <c r="O17" s="8"/>
      <c r="P17" s="8"/>
      <c r="Q17" s="8"/>
      <c r="R17" s="8"/>
      <c r="S17" s="8"/>
      <c r="T17" s="8"/>
      <c r="U17" s="8"/>
      <c r="V17" s="8"/>
      <c r="W17" s="8"/>
      <c r="X17" s="8"/>
      <c r="Y17" s="8"/>
      <c r="Z17" s="8"/>
    </row>
    <row r="18" spans="1:26" s="2" customFormat="1" ht="36.5" hidden="1" customHeight="1">
      <c r="A18" s="1"/>
      <c r="B18" s="263" t="s">
        <v>367</v>
      </c>
      <c r="C18" s="264"/>
      <c r="D18" s="264"/>
      <c r="E18" s="264"/>
      <c r="F18" s="264"/>
      <c r="G18" s="264"/>
      <c r="H18" s="264"/>
      <c r="I18" s="265"/>
      <c r="J18" s="8"/>
      <c r="K18" s="8"/>
      <c r="L18" s="8"/>
      <c r="M18" s="8"/>
      <c r="N18" s="8"/>
      <c r="O18" s="8"/>
      <c r="P18" s="8"/>
      <c r="Q18" s="8"/>
      <c r="R18" s="8"/>
      <c r="S18" s="8"/>
      <c r="T18" s="8"/>
      <c r="U18" s="8"/>
      <c r="V18" s="8"/>
      <c r="W18" s="8"/>
      <c r="X18" s="8"/>
      <c r="Y18" s="8"/>
      <c r="Z18" s="8"/>
    </row>
    <row r="19" spans="1:26" s="2" customFormat="1" ht="38" customHeight="1">
      <c r="A19" s="1"/>
      <c r="B19" s="263" t="s">
        <v>393</v>
      </c>
      <c r="C19" s="264"/>
      <c r="D19" s="264"/>
      <c r="E19" s="264"/>
      <c r="F19" s="264"/>
      <c r="G19" s="264"/>
      <c r="H19" s="264"/>
      <c r="I19" s="265"/>
      <c r="J19" s="8"/>
      <c r="K19" s="8"/>
      <c r="L19" s="8"/>
      <c r="M19" s="8"/>
      <c r="N19" s="8"/>
      <c r="O19" s="8"/>
      <c r="P19" s="8"/>
      <c r="Q19" s="8"/>
      <c r="R19" s="8"/>
      <c r="S19" s="8"/>
      <c r="T19" s="8"/>
      <c r="U19" s="8"/>
      <c r="V19" s="8"/>
      <c r="W19" s="8"/>
      <c r="X19" s="8"/>
      <c r="Y19" s="8"/>
      <c r="Z19" s="8"/>
    </row>
    <row r="20" spans="1:26" s="2" customFormat="1" ht="36.5" customHeight="1">
      <c r="A20" s="1"/>
      <c r="B20" s="263" t="s">
        <v>413</v>
      </c>
      <c r="C20" s="264"/>
      <c r="D20" s="264"/>
      <c r="E20" s="264"/>
      <c r="F20" s="264"/>
      <c r="G20" s="264"/>
      <c r="H20" s="264"/>
      <c r="I20" s="265"/>
      <c r="J20" s="8"/>
      <c r="K20" s="8"/>
      <c r="L20" s="8"/>
      <c r="M20" s="8"/>
      <c r="N20" s="8"/>
      <c r="O20" s="8"/>
      <c r="P20" s="8"/>
      <c r="Q20" s="8"/>
      <c r="R20" s="8"/>
      <c r="S20" s="8"/>
      <c r="T20" s="8"/>
      <c r="U20" s="8"/>
      <c r="V20" s="8"/>
      <c r="W20" s="8"/>
      <c r="X20" s="8"/>
      <c r="Y20" s="8"/>
      <c r="Z20" s="8"/>
    </row>
    <row r="21" spans="1:26" s="2" customFormat="1" ht="37.5" customHeight="1">
      <c r="A21" s="1"/>
      <c r="B21" s="263" t="s">
        <v>414</v>
      </c>
      <c r="C21" s="264"/>
      <c r="D21" s="264"/>
      <c r="E21" s="264"/>
      <c r="F21" s="264"/>
      <c r="G21" s="264"/>
      <c r="H21" s="264"/>
      <c r="I21" s="265"/>
      <c r="J21" s="8"/>
      <c r="K21" s="8"/>
      <c r="L21" s="8"/>
      <c r="M21" s="8"/>
      <c r="N21" s="8"/>
      <c r="O21" s="8"/>
      <c r="P21" s="8"/>
      <c r="Q21" s="8"/>
      <c r="R21" s="8"/>
      <c r="S21" s="8"/>
      <c r="T21" s="8"/>
      <c r="U21" s="8"/>
      <c r="V21" s="8"/>
      <c r="W21" s="8"/>
      <c r="X21" s="8"/>
      <c r="Y21" s="8"/>
      <c r="Z21" s="8"/>
    </row>
    <row r="22" spans="1:26" s="49" customFormat="1" ht="34" customHeight="1">
      <c r="B22" s="263" t="s">
        <v>389</v>
      </c>
      <c r="C22" s="264"/>
      <c r="D22" s="264"/>
      <c r="E22" s="264"/>
      <c r="F22" s="264"/>
      <c r="G22" s="264"/>
      <c r="H22" s="264"/>
      <c r="I22" s="265"/>
    </row>
  </sheetData>
  <sheetProtection algorithmName="SHA-512" hashValue="gCC50xP1YaaP4KkgXl+GTRxXgrHfdRRNjz/nokYGFN2sKQc7y0vtazRRgl804gDkFVEXNmXQBD3eYw0Jos2nLA==" saltValue="4kiMu8lqcYB2+IgyD2Nd+w==" spinCount="100000" sheet="1" objects="1" scenarios="1"/>
  <mergeCells count="21">
    <mergeCell ref="B22:I22"/>
    <mergeCell ref="B16:I16"/>
    <mergeCell ref="B17:I17"/>
    <mergeCell ref="B15:I15"/>
    <mergeCell ref="B14:I14"/>
    <mergeCell ref="B20:I20"/>
    <mergeCell ref="B18:I18"/>
    <mergeCell ref="B19:I19"/>
    <mergeCell ref="B21:I21"/>
    <mergeCell ref="B11:I11"/>
    <mergeCell ref="B13:I13"/>
    <mergeCell ref="B5:I5"/>
    <mergeCell ref="B2:I2"/>
    <mergeCell ref="B3:I3"/>
    <mergeCell ref="B4:I4"/>
    <mergeCell ref="B12:I12"/>
    <mergeCell ref="B6:I6"/>
    <mergeCell ref="B7:I7"/>
    <mergeCell ref="B10:I10"/>
    <mergeCell ref="B8:I8"/>
    <mergeCell ref="B9:I9"/>
  </mergeCells>
  <pageMargins left="0.70866141732283472" right="0.70866141732283472" top="0.74803149606299213" bottom="0.74803149606299213" header="0.31496062992125984" footer="0.31496062992125984"/>
  <pageSetup paperSize="9" scale="73"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69DDD6-DCD8-4C54-9A9E-49764006F25D}">
  <sheetPr codeName="Sheet7">
    <tabColor theme="9" tint="0.79998168889431442"/>
    <pageSetUpPr fitToPage="1"/>
  </sheetPr>
  <dimension ref="A1:Z60"/>
  <sheetViews>
    <sheetView zoomScale="75" zoomScaleNormal="75" workbookViewId="0">
      <selection activeCell="J3" sqref="J3"/>
    </sheetView>
  </sheetViews>
  <sheetFormatPr defaultColWidth="16.90625" defaultRowHeight="19.5" customHeight="1"/>
  <cols>
    <col min="1" max="1" width="9.36328125" style="1" bestFit="1" customWidth="1"/>
    <col min="2" max="2" width="63.81640625" style="2" customWidth="1"/>
    <col min="3" max="3" width="31.453125" style="2" hidden="1" customWidth="1"/>
    <col min="4" max="4" width="13.81640625" style="2" customWidth="1"/>
    <col min="5" max="5" width="17.08984375" style="2" customWidth="1"/>
    <col min="6" max="6" width="15.08984375" style="2" customWidth="1"/>
    <col min="7" max="7" width="24.54296875" style="2" bestFit="1" customWidth="1"/>
    <col min="8" max="8" width="16.6328125" style="2" bestFit="1" customWidth="1"/>
    <col min="9" max="9" width="16.6328125" style="2" customWidth="1"/>
    <col min="10" max="10" width="26.26953125" style="8" bestFit="1" customWidth="1"/>
    <col min="11" max="26" width="16.90625" style="8"/>
    <col min="27" max="16384" width="16.90625" style="2"/>
  </cols>
  <sheetData>
    <row r="1" spans="1:9" ht="19.5" customHeight="1" thickBot="1"/>
    <row r="2" spans="1:9" ht="39" customHeight="1">
      <c r="B2" s="244" t="s">
        <v>53</v>
      </c>
      <c r="C2" s="245"/>
      <c r="D2" s="245"/>
      <c r="E2" s="245"/>
      <c r="F2" s="245"/>
      <c r="G2" s="245"/>
      <c r="H2" s="245"/>
      <c r="I2" s="246"/>
    </row>
    <row r="3" spans="1:9" ht="19.5" customHeight="1">
      <c r="B3" s="237" t="s">
        <v>24</v>
      </c>
      <c r="C3" s="238"/>
      <c r="D3" s="247"/>
      <c r="E3" s="248"/>
      <c r="F3" s="248"/>
      <c r="G3" s="248"/>
      <c r="H3" s="248"/>
      <c r="I3" s="249"/>
    </row>
    <row r="4" spans="1:9" ht="19.5" customHeight="1">
      <c r="B4" s="237" t="s">
        <v>26</v>
      </c>
      <c r="C4" s="238"/>
      <c r="D4" s="247"/>
      <c r="E4" s="248"/>
      <c r="F4" s="248"/>
      <c r="G4" s="248"/>
      <c r="H4" s="248"/>
      <c r="I4" s="249"/>
    </row>
    <row r="5" spans="1:9" ht="19.5" customHeight="1">
      <c r="B5" s="237" t="s">
        <v>27</v>
      </c>
      <c r="C5" s="238"/>
      <c r="D5" s="247" t="s">
        <v>128</v>
      </c>
      <c r="E5" s="248"/>
      <c r="F5" s="248"/>
      <c r="G5" s="248"/>
      <c r="H5" s="248"/>
      <c r="I5" s="249"/>
    </row>
    <row r="6" spans="1:9" ht="19.5" customHeight="1">
      <c r="B6" s="237" t="s">
        <v>346</v>
      </c>
      <c r="C6" s="238"/>
      <c r="D6" s="247"/>
      <c r="E6" s="248"/>
      <c r="F6" s="248"/>
      <c r="G6" s="248"/>
      <c r="H6" s="248"/>
      <c r="I6" s="249"/>
    </row>
    <row r="7" spans="1:9" ht="19.5" customHeight="1">
      <c r="B7" s="237" t="s">
        <v>0</v>
      </c>
      <c r="C7" s="238"/>
      <c r="D7" s="247" t="s">
        <v>137</v>
      </c>
      <c r="E7" s="248"/>
      <c r="F7" s="248"/>
      <c r="G7" s="248"/>
      <c r="H7" s="248"/>
      <c r="I7" s="249"/>
    </row>
    <row r="8" spans="1:9" ht="19.5" hidden="1" customHeight="1">
      <c r="B8" s="242" t="s">
        <v>1</v>
      </c>
      <c r="C8" s="243"/>
      <c r="D8" s="252" t="str">
        <f>IF(ISBLANK(D7),"",VLOOKUP(D7,StateUTs!B2:C37,2))</f>
        <v>Normal</v>
      </c>
      <c r="E8" s="252"/>
      <c r="F8" s="252"/>
      <c r="G8" s="252"/>
      <c r="H8" s="252"/>
      <c r="I8" s="253"/>
    </row>
    <row r="9" spans="1:9" ht="23" customHeight="1">
      <c r="A9" s="97"/>
      <c r="B9" s="254" t="s">
        <v>377</v>
      </c>
      <c r="C9" s="255"/>
      <c r="D9" s="255"/>
      <c r="E9" s="255"/>
      <c r="F9" s="255"/>
      <c r="G9" s="255"/>
      <c r="H9" s="255"/>
      <c r="I9" s="256"/>
    </row>
    <row r="10" spans="1:9" ht="19.5" customHeight="1">
      <c r="A10" s="97"/>
      <c r="B10" s="52" t="s">
        <v>46</v>
      </c>
      <c r="C10" s="53" t="s">
        <v>6</v>
      </c>
      <c r="D10" s="54" t="s">
        <v>3</v>
      </c>
      <c r="E10" s="235" t="s">
        <v>378</v>
      </c>
      <c r="F10" s="235"/>
      <c r="G10" s="235"/>
      <c r="H10" s="235"/>
      <c r="I10" s="236"/>
    </row>
    <row r="11" spans="1:9" ht="19.5" customHeight="1">
      <c r="A11" s="97"/>
      <c r="B11" s="3" t="s">
        <v>397</v>
      </c>
      <c r="C11" s="9" t="s">
        <v>354</v>
      </c>
      <c r="D11" s="42" t="s">
        <v>4</v>
      </c>
      <c r="E11" s="227">
        <f>E12+E13</f>
        <v>0</v>
      </c>
      <c r="F11" s="227"/>
      <c r="G11" s="227"/>
      <c r="H11" s="227"/>
      <c r="I11" s="228"/>
    </row>
    <row r="12" spans="1:9" ht="27" customHeight="1">
      <c r="A12" s="97"/>
      <c r="B12" s="4" t="s">
        <v>355</v>
      </c>
      <c r="C12" s="5" t="s">
        <v>33</v>
      </c>
      <c r="D12" s="6" t="s">
        <v>4</v>
      </c>
      <c r="E12" s="250"/>
      <c r="F12" s="250"/>
      <c r="G12" s="250"/>
      <c r="H12" s="250"/>
      <c r="I12" s="251"/>
    </row>
    <row r="13" spans="1:9" ht="19.5" customHeight="1">
      <c r="A13" s="97"/>
      <c r="B13" s="4" t="s">
        <v>395</v>
      </c>
      <c r="C13" s="5" t="s">
        <v>9</v>
      </c>
      <c r="D13" s="6" t="s">
        <v>4</v>
      </c>
      <c r="E13" s="250"/>
      <c r="F13" s="250"/>
      <c r="G13" s="250"/>
      <c r="H13" s="250"/>
      <c r="I13" s="251"/>
    </row>
    <row r="14" spans="1:9" ht="31">
      <c r="A14" s="97"/>
      <c r="B14" s="55" t="s">
        <v>398</v>
      </c>
      <c r="C14" s="5" t="s">
        <v>19</v>
      </c>
      <c r="D14" s="6" t="s">
        <v>4</v>
      </c>
      <c r="E14" s="250"/>
      <c r="F14" s="250"/>
      <c r="G14" s="250"/>
      <c r="H14" s="250"/>
      <c r="I14" s="251"/>
    </row>
    <row r="15" spans="1:9" ht="19.5" customHeight="1">
      <c r="A15" s="97"/>
      <c r="B15" s="3" t="s">
        <v>370</v>
      </c>
      <c r="C15" s="9" t="s">
        <v>349</v>
      </c>
      <c r="D15" s="42" t="s">
        <v>4</v>
      </c>
      <c r="E15" s="227">
        <f>E16+E17</f>
        <v>0</v>
      </c>
      <c r="F15" s="227"/>
      <c r="G15" s="227"/>
      <c r="H15" s="227"/>
      <c r="I15" s="228"/>
    </row>
    <row r="16" spans="1:9" ht="27.5" customHeight="1">
      <c r="A16" s="97"/>
      <c r="B16" s="4" t="s">
        <v>364</v>
      </c>
      <c r="C16" s="5" t="s">
        <v>13</v>
      </c>
      <c r="D16" s="6" t="s">
        <v>4</v>
      </c>
      <c r="E16" s="260"/>
      <c r="F16" s="261"/>
      <c r="G16" s="261"/>
      <c r="H16" s="261"/>
      <c r="I16" s="262"/>
    </row>
    <row r="17" spans="1:9" s="8" customFormat="1" ht="19.5" customHeight="1">
      <c r="A17" s="1"/>
      <c r="B17" s="4" t="s">
        <v>396</v>
      </c>
      <c r="C17" s="7" t="s">
        <v>211</v>
      </c>
      <c r="D17" s="6" t="s">
        <v>4</v>
      </c>
      <c r="E17" s="250"/>
      <c r="F17" s="250"/>
      <c r="G17" s="250"/>
      <c r="H17" s="250"/>
      <c r="I17" s="251"/>
    </row>
    <row r="18" spans="1:9" ht="31" customHeight="1">
      <c r="A18" s="97"/>
      <c r="B18" s="55" t="s">
        <v>376</v>
      </c>
      <c r="C18" s="161" t="s">
        <v>357</v>
      </c>
      <c r="D18" s="9" t="s">
        <v>4</v>
      </c>
      <c r="E18" s="227">
        <f>E11-E15+I36</f>
        <v>0</v>
      </c>
      <c r="F18" s="227"/>
      <c r="G18" s="227"/>
      <c r="H18" s="227"/>
      <c r="I18" s="228"/>
    </row>
    <row r="19" spans="1:9" ht="33">
      <c r="A19" s="97"/>
      <c r="B19" s="55" t="s">
        <v>379</v>
      </c>
      <c r="C19" s="161" t="s">
        <v>315</v>
      </c>
      <c r="D19" s="9" t="s">
        <v>5</v>
      </c>
      <c r="E19" s="257"/>
      <c r="F19" s="258"/>
      <c r="G19" s="258"/>
      <c r="H19" s="258"/>
      <c r="I19" s="259"/>
    </row>
    <row r="20" spans="1:9" ht="19.5" customHeight="1">
      <c r="A20" s="97"/>
      <c r="B20" s="232" t="s">
        <v>380</v>
      </c>
      <c r="C20" s="233"/>
      <c r="D20" s="233"/>
      <c r="E20" s="233"/>
      <c r="F20" s="233"/>
      <c r="G20" s="233"/>
      <c r="H20" s="233"/>
      <c r="I20" s="234"/>
    </row>
    <row r="21" spans="1:9" ht="19.5" customHeight="1">
      <c r="A21" s="98"/>
      <c r="B21" s="56" t="s">
        <v>31</v>
      </c>
      <c r="C21" s="57" t="s">
        <v>6</v>
      </c>
      <c r="D21" s="58" t="s">
        <v>3</v>
      </c>
      <c r="E21" s="59" t="s">
        <v>61</v>
      </c>
      <c r="F21" s="59" t="s">
        <v>62</v>
      </c>
      <c r="G21" s="60" t="s">
        <v>63</v>
      </c>
      <c r="H21" s="59" t="s">
        <v>64</v>
      </c>
      <c r="I21" s="61" t="s">
        <v>17</v>
      </c>
    </row>
    <row r="22" spans="1:9" ht="19.5" customHeight="1">
      <c r="B22" s="62" t="s">
        <v>363</v>
      </c>
      <c r="C22" s="63" t="s">
        <v>358</v>
      </c>
      <c r="D22" s="64" t="s">
        <v>4</v>
      </c>
      <c r="E22" s="83">
        <f>E23+E24+E25+E28+E29</f>
        <v>0</v>
      </c>
      <c r="F22" s="83">
        <f>F23+F24+F25+F28+F29</f>
        <v>0</v>
      </c>
      <c r="G22" s="83">
        <f>G23+G24+G25+G28+G29</f>
        <v>0</v>
      </c>
      <c r="H22" s="83">
        <f>H23+H24+H25+H28+H29</f>
        <v>0</v>
      </c>
      <c r="I22" s="84">
        <f>I23+I24+I25+I28+I29</f>
        <v>0</v>
      </c>
    </row>
    <row r="23" spans="1:9" s="8" customFormat="1" ht="19.5" customHeight="1">
      <c r="A23" s="1"/>
      <c r="B23" s="10" t="s">
        <v>371</v>
      </c>
      <c r="C23" s="11" t="s">
        <v>20</v>
      </c>
      <c r="D23" s="44" t="s">
        <v>4</v>
      </c>
      <c r="E23" s="106"/>
      <c r="F23" s="85"/>
      <c r="G23" s="86"/>
      <c r="H23" s="107"/>
      <c r="I23" s="87">
        <f>E23+H23</f>
        <v>0</v>
      </c>
    </row>
    <row r="24" spans="1:9" s="8" customFormat="1" ht="19.5" customHeight="1">
      <c r="A24" s="1"/>
      <c r="B24" s="10" t="s">
        <v>372</v>
      </c>
      <c r="C24" s="11" t="s">
        <v>18</v>
      </c>
      <c r="D24" s="44" t="s">
        <v>4</v>
      </c>
      <c r="E24" s="88"/>
      <c r="F24" s="107"/>
      <c r="G24" s="85"/>
      <c r="H24" s="107"/>
      <c r="I24" s="87">
        <f>F24+H24</f>
        <v>0</v>
      </c>
    </row>
    <row r="25" spans="1:9" s="8" customFormat="1" ht="19.5" customHeight="1">
      <c r="A25" s="1"/>
      <c r="B25" s="65" t="s">
        <v>359</v>
      </c>
      <c r="C25" s="11" t="s">
        <v>180</v>
      </c>
      <c r="D25" s="44" t="s">
        <v>4</v>
      </c>
      <c r="E25" s="88"/>
      <c r="F25" s="85"/>
      <c r="G25" s="89">
        <f>SUM(G26:G27)</f>
        <v>0</v>
      </c>
      <c r="H25" s="85"/>
      <c r="I25" s="87">
        <f>G25</f>
        <v>0</v>
      </c>
    </row>
    <row r="26" spans="1:9" s="8" customFormat="1" ht="19.5" customHeight="1">
      <c r="A26" s="1"/>
      <c r="B26" s="67" t="s">
        <v>373</v>
      </c>
      <c r="C26" s="11" t="s">
        <v>116</v>
      </c>
      <c r="D26" s="44" t="s">
        <v>4</v>
      </c>
      <c r="E26" s="88"/>
      <c r="F26" s="85"/>
      <c r="G26" s="107"/>
      <c r="H26" s="85"/>
      <c r="I26" s="90"/>
    </row>
    <row r="27" spans="1:9" s="8" customFormat="1" ht="19.5" customHeight="1">
      <c r="A27" s="1"/>
      <c r="B27" s="67" t="s">
        <v>374</v>
      </c>
      <c r="C27" s="11" t="s">
        <v>35</v>
      </c>
      <c r="D27" s="44" t="s">
        <v>4</v>
      </c>
      <c r="E27" s="88"/>
      <c r="F27" s="85"/>
      <c r="G27" s="107"/>
      <c r="H27" s="85"/>
      <c r="I27" s="90"/>
    </row>
    <row r="28" spans="1:9" s="8" customFormat="1" ht="19.5" customHeight="1">
      <c r="A28" s="1"/>
      <c r="B28" s="10" t="s">
        <v>375</v>
      </c>
      <c r="C28" s="11" t="s">
        <v>23</v>
      </c>
      <c r="D28" s="44" t="s">
        <v>4</v>
      </c>
      <c r="E28" s="88"/>
      <c r="F28" s="85"/>
      <c r="G28" s="85"/>
      <c r="H28" s="107"/>
      <c r="I28" s="87">
        <f>H28</f>
        <v>0</v>
      </c>
    </row>
    <row r="29" spans="1:9" s="8" customFormat="1" ht="19.5" customHeight="1">
      <c r="A29" s="1"/>
      <c r="B29" s="10" t="s">
        <v>395</v>
      </c>
      <c r="C29" s="11" t="s">
        <v>21</v>
      </c>
      <c r="D29" s="44" t="s">
        <v>4</v>
      </c>
      <c r="E29" s="88"/>
      <c r="F29" s="85"/>
      <c r="G29" s="85"/>
      <c r="H29" s="107"/>
      <c r="I29" s="87">
        <f>H29</f>
        <v>0</v>
      </c>
    </row>
    <row r="30" spans="1:9" ht="30">
      <c r="B30" s="112" t="s">
        <v>362</v>
      </c>
      <c r="C30" s="63" t="s">
        <v>183</v>
      </c>
      <c r="D30" s="69" t="s">
        <v>4</v>
      </c>
      <c r="E30" s="91">
        <f>SUM(E31:E35)</f>
        <v>0</v>
      </c>
      <c r="F30" s="91">
        <f>SUM(F31:F35)</f>
        <v>0</v>
      </c>
      <c r="G30" s="91">
        <f>SUM(G31:G35)</f>
        <v>0</v>
      </c>
      <c r="H30" s="91">
        <f>SUM(H31:H35)</f>
        <v>0</v>
      </c>
      <c r="I30" s="92">
        <f>SUM(I31:I35)</f>
        <v>0</v>
      </c>
    </row>
    <row r="31" spans="1:9" s="8" customFormat="1" ht="19.5" customHeight="1">
      <c r="A31" s="1"/>
      <c r="B31" s="10" t="s">
        <v>381</v>
      </c>
      <c r="C31" s="11" t="s">
        <v>39</v>
      </c>
      <c r="D31" s="44" t="s">
        <v>4</v>
      </c>
      <c r="E31" s="106"/>
      <c r="F31" s="85"/>
      <c r="G31" s="85"/>
      <c r="H31" s="107"/>
      <c r="I31" s="93">
        <f>E31+H31</f>
        <v>0</v>
      </c>
    </row>
    <row r="32" spans="1:9" s="8" customFormat="1" ht="19.5" customHeight="1">
      <c r="A32" s="1"/>
      <c r="B32" s="10" t="s">
        <v>382</v>
      </c>
      <c r="C32" s="11" t="s">
        <v>182</v>
      </c>
      <c r="D32" s="44" t="s">
        <v>4</v>
      </c>
      <c r="E32" s="88"/>
      <c r="F32" s="107"/>
      <c r="G32" s="85"/>
      <c r="H32" s="107"/>
      <c r="I32" s="87">
        <f>F32+H32</f>
        <v>0</v>
      </c>
    </row>
    <row r="33" spans="1:9" s="8" customFormat="1" ht="19.5" customHeight="1">
      <c r="A33" s="1"/>
      <c r="B33" s="65" t="s">
        <v>383</v>
      </c>
      <c r="C33" s="11" t="s">
        <v>247</v>
      </c>
      <c r="D33" s="44" t="s">
        <v>4</v>
      </c>
      <c r="E33" s="88"/>
      <c r="F33" s="85"/>
      <c r="G33" s="107"/>
      <c r="H33" s="85"/>
      <c r="I33" s="87">
        <f>G33</f>
        <v>0</v>
      </c>
    </row>
    <row r="34" spans="1:9" s="8" customFormat="1" ht="19.5" customHeight="1">
      <c r="A34" s="1"/>
      <c r="B34" s="10" t="s">
        <v>384</v>
      </c>
      <c r="C34" s="11" t="s">
        <v>40</v>
      </c>
      <c r="D34" s="44" t="s">
        <v>4</v>
      </c>
      <c r="E34" s="88"/>
      <c r="F34" s="85"/>
      <c r="G34" s="85"/>
      <c r="H34" s="107"/>
      <c r="I34" s="94">
        <f>H34</f>
        <v>0</v>
      </c>
    </row>
    <row r="35" spans="1:9" s="8" customFormat="1" ht="19.5" customHeight="1">
      <c r="A35" s="1"/>
      <c r="B35" s="10" t="s">
        <v>396</v>
      </c>
      <c r="C35" s="11" t="s">
        <v>41</v>
      </c>
      <c r="D35" s="44" t="s">
        <v>4</v>
      </c>
      <c r="E35" s="88"/>
      <c r="F35" s="85"/>
      <c r="G35" s="85"/>
      <c r="H35" s="107"/>
      <c r="I35" s="94">
        <f>H35</f>
        <v>0</v>
      </c>
    </row>
    <row r="36" spans="1:9" s="8" customFormat="1" ht="31" customHeight="1">
      <c r="A36" s="1"/>
      <c r="B36" s="72" t="s">
        <v>385</v>
      </c>
      <c r="C36" s="63" t="s">
        <v>356</v>
      </c>
      <c r="D36" s="69" t="s">
        <v>4</v>
      </c>
      <c r="E36" s="91">
        <f>E22-E30</f>
        <v>0</v>
      </c>
      <c r="F36" s="91">
        <f>F22-F30</f>
        <v>0</v>
      </c>
      <c r="G36" s="91">
        <f>G22-G30</f>
        <v>0</v>
      </c>
      <c r="H36" s="91">
        <f>H22-H30</f>
        <v>0</v>
      </c>
      <c r="I36" s="92">
        <f>I22-I30</f>
        <v>0</v>
      </c>
    </row>
    <row r="37" spans="1:9" s="8" customFormat="1" ht="19.5" customHeight="1">
      <c r="A37" s="1"/>
      <c r="B37" s="72" t="s">
        <v>255</v>
      </c>
      <c r="C37" s="63" t="s">
        <v>353</v>
      </c>
      <c r="D37" s="69" t="s">
        <v>4</v>
      </c>
      <c r="E37" s="88"/>
      <c r="F37" s="88"/>
      <c r="G37" s="88"/>
      <c r="H37" s="88"/>
      <c r="I37" s="92">
        <f>(I38+I39)/1000</f>
        <v>0</v>
      </c>
    </row>
    <row r="38" spans="1:9" s="8" customFormat="1" ht="19.5" customHeight="1">
      <c r="A38" s="1"/>
      <c r="B38" s="4" t="s">
        <v>235</v>
      </c>
      <c r="C38" s="11" t="s">
        <v>185</v>
      </c>
      <c r="D38" s="44" t="s">
        <v>237</v>
      </c>
      <c r="E38" s="88"/>
      <c r="F38" s="88"/>
      <c r="G38" s="88"/>
      <c r="H38" s="88"/>
      <c r="I38" s="108"/>
    </row>
    <row r="39" spans="1:9" s="8" customFormat="1" ht="19.5" customHeight="1">
      <c r="A39" s="1"/>
      <c r="B39" s="4" t="s">
        <v>236</v>
      </c>
      <c r="C39" s="11" t="s">
        <v>186</v>
      </c>
      <c r="D39" s="44" t="s">
        <v>237</v>
      </c>
      <c r="E39" s="88"/>
      <c r="F39" s="88"/>
      <c r="G39" s="88"/>
      <c r="H39" s="88"/>
      <c r="I39" s="108"/>
    </row>
    <row r="40" spans="1:9" s="8" customFormat="1" ht="19.5" customHeight="1">
      <c r="A40" s="2"/>
      <c r="B40" s="221" t="s">
        <v>54</v>
      </c>
      <c r="C40" s="222"/>
      <c r="D40" s="222"/>
      <c r="E40" s="222"/>
      <c r="F40" s="222"/>
      <c r="G40" s="222"/>
      <c r="H40" s="222"/>
      <c r="I40" s="223"/>
    </row>
    <row r="41" spans="1:9" s="8" customFormat="1" ht="19.5" customHeight="1">
      <c r="A41" s="1"/>
      <c r="B41" s="73" t="s">
        <v>2</v>
      </c>
      <c r="C41" s="53" t="s">
        <v>6</v>
      </c>
      <c r="D41" s="54" t="s">
        <v>3</v>
      </c>
      <c r="E41" s="13" t="s">
        <v>61</v>
      </c>
      <c r="F41" s="13" t="s">
        <v>62</v>
      </c>
      <c r="G41" s="45" t="s">
        <v>63</v>
      </c>
      <c r="H41" s="13" t="s">
        <v>64</v>
      </c>
      <c r="I41" s="14" t="s">
        <v>17</v>
      </c>
    </row>
    <row r="42" spans="1:9" s="8" customFormat="1" ht="19.5" customHeight="1">
      <c r="A42" s="2"/>
      <c r="B42" s="74" t="s">
        <v>343</v>
      </c>
      <c r="C42" s="75" t="s">
        <v>188</v>
      </c>
      <c r="D42" s="6" t="s">
        <v>5</v>
      </c>
      <c r="E42" s="76" cm="1">
        <f t="array" ref="E42">IF(OR(ISBLANK($D$5),ISBLANK($D$7)), 0,INDEX(Targets!D3:D20,MATCH(1,(Targets!$B$3:$B$20=$D$8)*(Targets!$C$3:$C$20=$D$5),0)))</f>
        <v>6.7000000000000002E-3</v>
      </c>
      <c r="F42" s="76" cm="1">
        <f t="array" ref="F42">IF(OR(ISBLANK($D$5),ISBLANK($D$7)), 0,INDEX(Targets!E3:E20,MATCH(1,(Targets!$B$3:$B$20=$D$8)*(Targets!$C$3:$C$20=$D$5),0)))</f>
        <v>3.8E-3</v>
      </c>
      <c r="G42" s="76" cm="1">
        <f t="array" ref="G42">IF(OR(ISBLANK($D$5),ISBLANK($D$7)), 0,INDEX(Targets!F3:F20,MATCH(1,(Targets!$B$3:$B$20=$D$8)*(Targets!$C$3:$C$20=$D$5),0)))</f>
        <v>1.4999999999999999E-2</v>
      </c>
      <c r="H42" s="76" cm="1">
        <f t="array" ref="H42">IF(OR(ISBLANK($D$5),ISBLANK($D$7)), 0,INDEX(Targets!G3:G20,MATCH(1,(Targets!$B$3:$B$20=$D$8)*(Targets!$C$3:$C$20=$D$5),0)))</f>
        <v>0.27350000000000002</v>
      </c>
      <c r="I42" s="77" cm="1">
        <f t="array" ref="I42">IF(OR(ISBLANK($D$5),ISBLANK($D$7)), 0,INDEX(Targets!H3:H20,MATCH(1,(Targets!$B$3:$B$20=$D$8)*(Targets!$C$3:$C$20=$D$5),0)))</f>
        <v>0.29909999999999998</v>
      </c>
    </row>
    <row r="43" spans="1:9" ht="19.5" customHeight="1" thickBot="1">
      <c r="B43" s="74" t="s">
        <v>44</v>
      </c>
      <c r="C43" s="75" t="s">
        <v>347</v>
      </c>
      <c r="D43" s="6" t="s">
        <v>4</v>
      </c>
      <c r="E43" s="118">
        <f>$E$18*E42</f>
        <v>0</v>
      </c>
      <c r="F43" s="118">
        <f>$E$18*F42</f>
        <v>0</v>
      </c>
      <c r="G43" s="118">
        <f>$E$18*G42</f>
        <v>0</v>
      </c>
      <c r="H43" s="118">
        <f>$E$18*H42</f>
        <v>0</v>
      </c>
      <c r="I43" s="119">
        <f>$E$18*I42</f>
        <v>0</v>
      </c>
    </row>
    <row r="44" spans="1:9" ht="19.5" hidden="1" customHeight="1">
      <c r="B44" s="115" t="s">
        <v>344</v>
      </c>
      <c r="C44" s="75" t="s">
        <v>350</v>
      </c>
      <c r="D44" s="6" t="s">
        <v>4</v>
      </c>
      <c r="E44" s="95">
        <f>E36</f>
        <v>0</v>
      </c>
      <c r="F44" s="95">
        <f>F36</f>
        <v>0</v>
      </c>
      <c r="G44" s="95">
        <f>G36</f>
        <v>0</v>
      </c>
      <c r="H44" s="95">
        <f>H36</f>
        <v>0</v>
      </c>
      <c r="I44" s="96">
        <f>I36</f>
        <v>0</v>
      </c>
    </row>
    <row r="45" spans="1:9" ht="19.5" hidden="1" customHeight="1">
      <c r="B45" s="115" t="s">
        <v>345</v>
      </c>
      <c r="C45" s="5" t="s">
        <v>351</v>
      </c>
      <c r="D45" s="6" t="s">
        <v>5</v>
      </c>
      <c r="E45" s="15">
        <f>IF($E$18=0,0,E44/$E$18)</f>
        <v>0</v>
      </c>
      <c r="F45" s="15">
        <f>IF($E$18=0,0,F44/$E$18)</f>
        <v>0</v>
      </c>
      <c r="G45" s="15">
        <f>IF($E$18=0,0,G44/$E$18)</f>
        <v>0</v>
      </c>
      <c r="H45" s="15">
        <f>IF($E$18=0,0,H44/$E$18)</f>
        <v>0</v>
      </c>
      <c r="I45" s="12">
        <f>IF($E$18=0,0,I44/$E$18)</f>
        <v>0</v>
      </c>
    </row>
    <row r="46" spans="1:9" ht="19.5" hidden="1" customHeight="1">
      <c r="B46" s="71" t="s">
        <v>275</v>
      </c>
      <c r="C46" s="6" t="s">
        <v>352</v>
      </c>
      <c r="D46" s="6" t="s">
        <v>4</v>
      </c>
      <c r="E46" s="95">
        <f>E44-E43</f>
        <v>0</v>
      </c>
      <c r="F46" s="95">
        <f>F44-F43</f>
        <v>0</v>
      </c>
      <c r="G46" s="95">
        <f>G44-G43</f>
        <v>0</v>
      </c>
      <c r="H46" s="95">
        <f>H44-H43</f>
        <v>0</v>
      </c>
      <c r="I46" s="96">
        <f>I44-I43</f>
        <v>0</v>
      </c>
    </row>
    <row r="47" spans="1:9" ht="19.5" hidden="1" customHeight="1" thickBot="1">
      <c r="B47" s="134" t="s">
        <v>324</v>
      </c>
      <c r="C47" s="131" t="s">
        <v>302</v>
      </c>
      <c r="D47" s="131" t="s">
        <v>5</v>
      </c>
      <c r="E47" s="132">
        <f>E45-E42</f>
        <v>-6.7000000000000002E-3</v>
      </c>
      <c r="F47" s="132">
        <f>F45-F42</f>
        <v>-3.8E-3</v>
      </c>
      <c r="G47" s="132">
        <f>G45-G42</f>
        <v>-1.4999999999999999E-2</v>
      </c>
      <c r="H47" s="132">
        <f>H45-H42</f>
        <v>-0.27350000000000002</v>
      </c>
      <c r="I47" s="133">
        <f>I45-I42</f>
        <v>-0.29909999999999998</v>
      </c>
    </row>
    <row r="48" spans="1:9" ht="19.5" customHeight="1">
      <c r="B48" s="137" t="s">
        <v>360</v>
      </c>
      <c r="C48" s="138" t="s">
        <v>304</v>
      </c>
      <c r="D48" s="138" t="s">
        <v>4</v>
      </c>
      <c r="E48" s="139"/>
      <c r="F48" s="139"/>
      <c r="G48" s="140">
        <f>IF(G46&gt;=0,G46,IF((I37+G46)&gt;0,0,I37+G46))</f>
        <v>0</v>
      </c>
      <c r="H48" s="139"/>
      <c r="I48" s="141">
        <f>I37+I46</f>
        <v>0</v>
      </c>
    </row>
    <row r="49" spans="2:26" ht="19.5" customHeight="1">
      <c r="B49" s="115" t="s">
        <v>361</v>
      </c>
      <c r="C49" s="5" t="s">
        <v>348</v>
      </c>
      <c r="D49" s="6" t="s">
        <v>5</v>
      </c>
      <c r="E49" s="142"/>
      <c r="F49" s="142"/>
      <c r="G49" s="15">
        <f>IF($E$18=0,0,(G43+G48)/$E$18)</f>
        <v>0</v>
      </c>
      <c r="H49" s="142"/>
      <c r="I49" s="12">
        <f>IF($E$18=0,0,(I43+I48)/$E$18)</f>
        <v>0</v>
      </c>
    </row>
    <row r="50" spans="2:26" ht="19.5" customHeight="1" thickBot="1">
      <c r="B50" s="78" t="s">
        <v>360</v>
      </c>
      <c r="C50" s="136" t="s">
        <v>305</v>
      </c>
      <c r="D50" s="79" t="s">
        <v>5</v>
      </c>
      <c r="E50" s="117"/>
      <c r="F50" s="117"/>
      <c r="G50" s="143">
        <f>G49-G42</f>
        <v>-1.4999999999999999E-2</v>
      </c>
      <c r="H50" s="117"/>
      <c r="I50" s="144">
        <f>I49-I42</f>
        <v>-0.29909999999999998</v>
      </c>
    </row>
    <row r="51" spans="2:26" ht="19.5" customHeight="1">
      <c r="C51" s="50"/>
    </row>
    <row r="52" spans="2:26" ht="31" customHeight="1">
      <c r="B52" s="16" t="s">
        <v>55</v>
      </c>
      <c r="C52" s="224" t="s">
        <v>60</v>
      </c>
      <c r="D52" s="224"/>
      <c r="E52" s="225" t="s">
        <v>57</v>
      </c>
      <c r="F52" s="225"/>
      <c r="G52" s="225"/>
      <c r="H52" s="226" t="s">
        <v>56</v>
      </c>
      <c r="I52" s="226"/>
      <c r="P52" s="2"/>
      <c r="Q52" s="2"/>
      <c r="R52" s="2"/>
      <c r="S52" s="2"/>
      <c r="T52" s="2"/>
      <c r="U52" s="2"/>
      <c r="V52" s="2"/>
      <c r="W52" s="2"/>
      <c r="X52" s="2"/>
      <c r="Y52" s="2"/>
      <c r="Z52" s="2"/>
    </row>
    <row r="53" spans="2:26" ht="72" customHeight="1">
      <c r="B53" s="200" t="s">
        <v>244</v>
      </c>
      <c r="C53" s="201"/>
      <c r="D53" s="201"/>
      <c r="E53" s="201"/>
      <c r="F53" s="201"/>
      <c r="G53" s="201"/>
      <c r="H53" s="201"/>
      <c r="I53" s="202"/>
    </row>
    <row r="54" spans="2:26" ht="19.5" customHeight="1">
      <c r="B54" s="126" t="s">
        <v>234</v>
      </c>
      <c r="C54" s="111"/>
      <c r="D54" s="111"/>
      <c r="E54" s="111"/>
      <c r="F54" s="111"/>
      <c r="G54" s="111"/>
      <c r="H54" s="111"/>
      <c r="I54" s="127" t="s">
        <v>300</v>
      </c>
    </row>
    <row r="55" spans="2:26" ht="19.5" customHeight="1">
      <c r="B55" s="126"/>
      <c r="C55" s="111"/>
      <c r="D55" s="111"/>
      <c r="E55" s="111"/>
      <c r="F55" s="111"/>
      <c r="G55" s="111"/>
      <c r="H55" s="111"/>
      <c r="I55" s="127"/>
    </row>
    <row r="56" spans="2:26" ht="19.5" customHeight="1">
      <c r="B56" s="126"/>
      <c r="C56" s="111"/>
      <c r="D56" s="111"/>
      <c r="E56" s="111"/>
      <c r="F56" s="111"/>
      <c r="G56" s="111"/>
      <c r="H56" s="111"/>
      <c r="I56" s="127"/>
    </row>
    <row r="57" spans="2:26" ht="19.5" customHeight="1">
      <c r="B57" s="126"/>
      <c r="C57" s="111"/>
      <c r="D57" s="111"/>
      <c r="E57" s="111"/>
      <c r="F57" s="111"/>
      <c r="G57" s="111"/>
      <c r="H57" s="111"/>
      <c r="I57" s="127"/>
    </row>
    <row r="58" spans="2:26" ht="19.5" customHeight="1">
      <c r="B58" s="126" t="s">
        <v>301</v>
      </c>
      <c r="C58" s="111"/>
      <c r="D58" s="111"/>
      <c r="E58" s="111"/>
      <c r="F58" s="111"/>
      <c r="G58" s="111"/>
      <c r="H58" s="111"/>
      <c r="I58" s="127" t="s">
        <v>312</v>
      </c>
    </row>
    <row r="59" spans="2:26" ht="19.5" customHeight="1">
      <c r="B59" s="126"/>
      <c r="C59" s="111"/>
      <c r="D59" s="111"/>
      <c r="E59" s="111"/>
      <c r="F59" s="111"/>
      <c r="G59" s="111"/>
      <c r="H59" s="111"/>
      <c r="I59" s="127" t="s">
        <v>313</v>
      </c>
    </row>
    <row r="60" spans="2:26" ht="19.5" customHeight="1">
      <c r="B60" s="162" t="s">
        <v>394</v>
      </c>
      <c r="C60" s="129"/>
      <c r="D60" s="129"/>
      <c r="E60" s="129"/>
      <c r="F60" s="129"/>
      <c r="G60" s="129"/>
      <c r="H60" s="129"/>
      <c r="I60" s="130"/>
    </row>
  </sheetData>
  <sheetProtection algorithmName="SHA-512" hashValue="oY4bkkAGn/2Dl9qo3qyHQeXnNLl7WX/xaG+vqbUBT2h3wx9pNv+uxL3g2Y4qwYepFI8WI91n0EtgGvNGsb4viQ==" saltValue="+rtWf+W1s1cTiexRsJ45MA==" spinCount="100000" sheet="1" objects="1" scenarios="1"/>
  <mergeCells count="30">
    <mergeCell ref="B5:C5"/>
    <mergeCell ref="D5:I5"/>
    <mergeCell ref="B2:I2"/>
    <mergeCell ref="B3:C3"/>
    <mergeCell ref="D3:I3"/>
    <mergeCell ref="B4:C4"/>
    <mergeCell ref="D4:I4"/>
    <mergeCell ref="B6:C6"/>
    <mergeCell ref="D6:I6"/>
    <mergeCell ref="B7:C7"/>
    <mergeCell ref="D7:I7"/>
    <mergeCell ref="B8:C8"/>
    <mergeCell ref="D8:I8"/>
    <mergeCell ref="B20:I20"/>
    <mergeCell ref="B9:I9"/>
    <mergeCell ref="E10:I10"/>
    <mergeCell ref="E11:I11"/>
    <mergeCell ref="E12:I12"/>
    <mergeCell ref="E13:I13"/>
    <mergeCell ref="E14:I14"/>
    <mergeCell ref="E15:I15"/>
    <mergeCell ref="E16:I16"/>
    <mergeCell ref="E17:I17"/>
    <mergeCell ref="E18:I18"/>
    <mergeCell ref="E19:I19"/>
    <mergeCell ref="B40:I40"/>
    <mergeCell ref="C52:D52"/>
    <mergeCell ref="E52:G52"/>
    <mergeCell ref="H52:I52"/>
    <mergeCell ref="B53:I53"/>
  </mergeCells>
  <dataValidations count="2">
    <dataValidation type="decimal" allowBlank="1" showInputMessage="1" showErrorMessage="1" promptTitle="Input" prompt="Please enter a positive numeric value. Can include decimals." sqref="E19" xr:uid="{2BC3921A-C794-4FE9-8C6F-92437946DAF8}">
      <formula1>0</formula1>
      <formula2>9.99999999999999E+23</formula2>
    </dataValidation>
    <dataValidation type="decimal" allowBlank="1" showInputMessage="1" showErrorMessage="1" promptTitle="Input" prompt="Please enter a positive numeric value. Can include decimals." sqref="E23 H23:H24 F24 G26:G27 H28:H29 E31 F32 H31:H32 G33 E16:I17 I38:I39 H34:H35 E12:I14" xr:uid="{B1CEE2F3-1D99-41A2-A721-2C8C573F5115}">
      <formula1>0</formula1>
      <formula2>9.99999999999999E+27</formula2>
    </dataValidation>
  </dataValidations>
  <pageMargins left="0.70866141732283472" right="0.70866141732283472" top="0.74803149606299213" bottom="0.74803149606299213" header="0.31496062992125984" footer="0.31496062992125984"/>
  <pageSetup scale="73" fitToHeight="0" orientation="landscape" r:id="rId1"/>
  <extLst>
    <ext xmlns:x14="http://schemas.microsoft.com/office/spreadsheetml/2009/9/main" uri="{CCE6A557-97BC-4b89-ADB6-D9C93CAAB3DF}">
      <x14:dataValidations xmlns:xm="http://schemas.microsoft.com/office/excel/2006/main" count="3">
        <x14:dataValidation type="list" allowBlank="1" showInputMessage="1" showErrorMessage="1" xr:uid="{606E1127-7947-44C0-B16F-FDD2F6022A45}">
          <x14:formula1>
            <xm:f>Targets!$J$3:$J$7</xm:f>
          </x14:formula1>
          <xm:sqref>D6:I6</xm:sqref>
        </x14:dataValidation>
        <x14:dataValidation type="list" allowBlank="1" showInputMessage="1" showErrorMessage="1" xr:uid="{50F4A33D-4015-4999-A05F-96B18184F4E6}">
          <x14:formula1>
            <xm:f>Targets!$C$3:$C$20</xm:f>
          </x14:formula1>
          <xm:sqref>D5:I5</xm:sqref>
        </x14:dataValidation>
        <x14:dataValidation type="list" allowBlank="1" showInputMessage="1" showErrorMessage="1" xr:uid="{066B56D5-BD49-45C8-A07E-F73AA09F335E}">
          <x14:formula1>
            <xm:f>StateUTs!$B$2:$B$37</xm:f>
          </x14:formula1>
          <xm:sqref>D7:I7</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0EF02F-FC20-46D7-B3C6-40541294F61A}">
  <sheetPr codeName="Sheet3">
    <tabColor theme="9" tint="0.79998168889431442"/>
    <pageSetUpPr fitToPage="1"/>
  </sheetPr>
  <dimension ref="A1:Z106"/>
  <sheetViews>
    <sheetView topLeftCell="A69" zoomScale="75" zoomScaleNormal="75" workbookViewId="0">
      <selection activeCell="A81" sqref="A81:XFD81"/>
    </sheetView>
  </sheetViews>
  <sheetFormatPr defaultColWidth="16.90625" defaultRowHeight="19.5" customHeight="1"/>
  <cols>
    <col min="1" max="1" width="9.36328125" style="1" bestFit="1" customWidth="1"/>
    <col min="2" max="2" width="60.90625" style="2" bestFit="1" customWidth="1"/>
    <col min="3" max="3" width="30.6328125" style="2" customWidth="1"/>
    <col min="4" max="4" width="13.81640625" style="2" customWidth="1"/>
    <col min="5" max="5" width="17.08984375" style="2" customWidth="1"/>
    <col min="6" max="6" width="15.08984375" style="2" customWidth="1"/>
    <col min="7" max="7" width="24.54296875" style="2" bestFit="1" customWidth="1"/>
    <col min="8" max="8" width="16.6328125" style="2" bestFit="1" customWidth="1"/>
    <col min="9" max="9" width="16.6328125" style="2" customWidth="1"/>
    <col min="10" max="10" width="26.26953125" style="8" bestFit="1" customWidth="1"/>
    <col min="11" max="26" width="16.90625" style="8"/>
    <col min="27" max="16384" width="16.90625" style="2"/>
  </cols>
  <sheetData>
    <row r="1" spans="1:26" ht="19.5" customHeight="1" thickBot="1"/>
    <row r="2" spans="1:26" ht="39" customHeight="1">
      <c r="B2" s="244" t="s">
        <v>53</v>
      </c>
      <c r="C2" s="245"/>
      <c r="D2" s="245"/>
      <c r="E2" s="245"/>
      <c r="F2" s="245"/>
      <c r="G2" s="245"/>
      <c r="H2" s="245"/>
      <c r="I2" s="246"/>
      <c r="P2" s="2"/>
      <c r="Q2" s="2"/>
      <c r="R2" s="2"/>
      <c r="S2" s="2"/>
      <c r="T2" s="2"/>
      <c r="U2" s="2"/>
      <c r="V2" s="2"/>
      <c r="W2" s="2"/>
      <c r="X2" s="2"/>
      <c r="Y2" s="2"/>
      <c r="Z2" s="2"/>
    </row>
    <row r="3" spans="1:26" ht="19.5" customHeight="1">
      <c r="B3" s="237" t="s">
        <v>24</v>
      </c>
      <c r="C3" s="238"/>
      <c r="D3" s="252">
        <f>Form_B_DISCOM!E3</f>
        <v>0</v>
      </c>
      <c r="E3" s="252"/>
      <c r="F3" s="252"/>
      <c r="G3" s="252"/>
      <c r="H3" s="252"/>
      <c r="I3" s="253"/>
      <c r="P3" s="2"/>
      <c r="Q3" s="2"/>
      <c r="R3" s="2"/>
      <c r="S3" s="2"/>
      <c r="T3" s="2"/>
      <c r="U3" s="2"/>
      <c r="V3" s="2"/>
      <c r="W3" s="2"/>
      <c r="X3" s="2"/>
      <c r="Y3" s="2"/>
      <c r="Z3" s="2"/>
    </row>
    <row r="4" spans="1:26" ht="19.5" customHeight="1">
      <c r="B4" s="237" t="s">
        <v>25</v>
      </c>
      <c r="C4" s="238"/>
      <c r="D4" s="252">
        <f>Form_B_DISCOM!E4</f>
        <v>0</v>
      </c>
      <c r="E4" s="252"/>
      <c r="F4" s="252"/>
      <c r="G4" s="252"/>
      <c r="H4" s="252"/>
      <c r="I4" s="253"/>
      <c r="P4" s="2"/>
      <c r="Q4" s="2"/>
      <c r="R4" s="2"/>
      <c r="S4" s="2"/>
      <c r="T4" s="2"/>
      <c r="U4" s="2"/>
      <c r="V4" s="2"/>
      <c r="W4" s="2"/>
      <c r="X4" s="2"/>
      <c r="Y4" s="2"/>
      <c r="Z4" s="2"/>
    </row>
    <row r="5" spans="1:26" ht="19.5" customHeight="1">
      <c r="B5" s="237" t="s">
        <v>26</v>
      </c>
      <c r="C5" s="238"/>
      <c r="D5" s="252">
        <f>Form_B_DISCOM!E5</f>
        <v>0</v>
      </c>
      <c r="E5" s="252"/>
      <c r="F5" s="252"/>
      <c r="G5" s="252"/>
      <c r="H5" s="252"/>
      <c r="I5" s="253"/>
      <c r="P5" s="2"/>
      <c r="Q5" s="2"/>
      <c r="R5" s="2"/>
      <c r="S5" s="2"/>
      <c r="T5" s="2"/>
      <c r="U5" s="2"/>
      <c r="V5" s="2"/>
      <c r="W5" s="2"/>
      <c r="X5" s="2"/>
      <c r="Y5" s="2"/>
      <c r="Z5" s="2"/>
    </row>
    <row r="6" spans="1:26" ht="19.5" customHeight="1">
      <c r="B6" s="237" t="s">
        <v>27</v>
      </c>
      <c r="C6" s="238"/>
      <c r="D6" s="252">
        <f>Form_B_DISCOM!E6</f>
        <v>0</v>
      </c>
      <c r="E6" s="252"/>
      <c r="F6" s="252"/>
      <c r="G6" s="252"/>
      <c r="H6" s="252"/>
      <c r="I6" s="253"/>
      <c r="P6" s="2"/>
      <c r="Q6" s="2"/>
      <c r="R6" s="2"/>
      <c r="S6" s="2"/>
      <c r="T6" s="2"/>
      <c r="U6" s="2"/>
      <c r="V6" s="2"/>
      <c r="W6" s="2"/>
      <c r="X6" s="2"/>
      <c r="Y6" s="2"/>
      <c r="Z6" s="2"/>
    </row>
    <row r="7" spans="1:26" ht="19.5" customHeight="1">
      <c r="B7" s="237" t="s">
        <v>202</v>
      </c>
      <c r="C7" s="238"/>
      <c r="D7" s="297" t="s">
        <v>222</v>
      </c>
      <c r="E7" s="297"/>
      <c r="F7" s="297"/>
      <c r="G7" s="297"/>
      <c r="H7" s="297"/>
      <c r="I7" s="298"/>
      <c r="P7" s="2"/>
      <c r="Q7" s="2"/>
      <c r="R7" s="2"/>
      <c r="S7" s="2"/>
      <c r="T7" s="2"/>
      <c r="U7" s="2"/>
      <c r="V7" s="2"/>
      <c r="W7" s="2"/>
      <c r="X7" s="2"/>
      <c r="Y7" s="2"/>
      <c r="Z7" s="2"/>
    </row>
    <row r="8" spans="1:26" ht="19.5" customHeight="1">
      <c r="B8" s="237" t="s">
        <v>233</v>
      </c>
      <c r="C8" s="238"/>
      <c r="D8" s="252">
        <f>Form_B_DISCOM!E7</f>
        <v>0</v>
      </c>
      <c r="E8" s="252"/>
      <c r="F8" s="252"/>
      <c r="G8" s="252"/>
      <c r="H8" s="252"/>
      <c r="I8" s="253"/>
      <c r="P8" s="2"/>
      <c r="Q8" s="2"/>
      <c r="R8" s="2"/>
      <c r="S8" s="2"/>
      <c r="T8" s="2"/>
      <c r="U8" s="2"/>
      <c r="V8" s="2"/>
      <c r="W8" s="2"/>
      <c r="X8" s="2"/>
      <c r="Y8" s="2"/>
      <c r="Z8" s="2"/>
    </row>
    <row r="9" spans="1:26" ht="19.5" customHeight="1">
      <c r="B9" s="242" t="s">
        <v>1</v>
      </c>
      <c r="C9" s="243"/>
      <c r="D9" s="252" t="str">
        <f>Form_B_DISCOM!E8</f>
        <v/>
      </c>
      <c r="E9" s="252"/>
      <c r="F9" s="252"/>
      <c r="G9" s="252"/>
      <c r="H9" s="252"/>
      <c r="I9" s="253"/>
      <c r="P9" s="2"/>
      <c r="Q9" s="2"/>
      <c r="R9" s="2"/>
      <c r="S9" s="2"/>
      <c r="T9" s="2"/>
      <c r="U9" s="2"/>
      <c r="V9" s="2"/>
      <c r="W9" s="2"/>
      <c r="X9" s="2"/>
      <c r="Y9" s="2"/>
      <c r="Z9" s="2"/>
    </row>
    <row r="10" spans="1:26" ht="19.5" customHeight="1">
      <c r="B10" s="254" t="s">
        <v>28</v>
      </c>
      <c r="C10" s="255"/>
      <c r="D10" s="255"/>
      <c r="E10" s="255"/>
      <c r="F10" s="255"/>
      <c r="G10" s="255"/>
      <c r="H10" s="255"/>
      <c r="I10" s="256"/>
      <c r="P10" s="2"/>
      <c r="Q10" s="2"/>
      <c r="R10" s="2"/>
      <c r="S10" s="2"/>
      <c r="T10" s="2"/>
      <c r="U10" s="2"/>
      <c r="V10" s="2"/>
      <c r="W10" s="2"/>
      <c r="X10" s="2"/>
      <c r="Y10" s="2"/>
      <c r="Z10" s="2"/>
    </row>
    <row r="11" spans="1:26" ht="19.5" customHeight="1">
      <c r="A11" s="97"/>
      <c r="B11" s="52" t="s">
        <v>46</v>
      </c>
      <c r="C11" s="53" t="s">
        <v>6</v>
      </c>
      <c r="D11" s="54" t="s">
        <v>3</v>
      </c>
      <c r="E11" s="235" t="s">
        <v>216</v>
      </c>
      <c r="F11" s="235"/>
      <c r="G11" s="235"/>
      <c r="H11" s="235"/>
      <c r="I11" s="236"/>
      <c r="P11" s="2"/>
      <c r="Q11" s="2"/>
      <c r="R11" s="2"/>
      <c r="S11" s="2"/>
      <c r="T11" s="2"/>
      <c r="U11" s="2"/>
      <c r="V11" s="2"/>
      <c r="W11" s="2"/>
      <c r="X11" s="2"/>
      <c r="Y11" s="2"/>
      <c r="Z11" s="2"/>
    </row>
    <row r="12" spans="1:26" ht="19.5" customHeight="1">
      <c r="A12" s="97"/>
      <c r="B12" s="3" t="s">
        <v>243</v>
      </c>
      <c r="C12" s="9" t="s">
        <v>204</v>
      </c>
      <c r="D12" s="42" t="s">
        <v>4</v>
      </c>
      <c r="E12" s="227">
        <f>E13</f>
        <v>0</v>
      </c>
      <c r="F12" s="227"/>
      <c r="G12" s="227"/>
      <c r="H12" s="227"/>
      <c r="I12" s="228"/>
      <c r="P12" s="2"/>
      <c r="Q12" s="2"/>
      <c r="R12" s="2"/>
      <c r="S12" s="2"/>
      <c r="T12" s="2"/>
      <c r="U12" s="2"/>
      <c r="V12" s="2"/>
      <c r="W12" s="2"/>
      <c r="X12" s="2"/>
      <c r="Y12" s="2"/>
      <c r="Z12" s="2"/>
    </row>
    <row r="13" spans="1:26" ht="19.5" customHeight="1">
      <c r="A13" s="97"/>
      <c r="B13" s="120" t="s">
        <v>203</v>
      </c>
      <c r="C13" s="7" t="s">
        <v>204</v>
      </c>
      <c r="D13" s="6" t="s">
        <v>4</v>
      </c>
      <c r="E13" s="278">
        <f>I36</f>
        <v>0</v>
      </c>
      <c r="F13" s="278"/>
      <c r="G13" s="278"/>
      <c r="H13" s="278"/>
      <c r="I13" s="279"/>
      <c r="P13" s="2"/>
      <c r="Q13" s="2"/>
      <c r="R13" s="2"/>
      <c r="S13" s="2"/>
      <c r="T13" s="2"/>
      <c r="U13" s="2"/>
      <c r="V13" s="2"/>
      <c r="W13" s="2"/>
      <c r="X13" s="2"/>
      <c r="Y13" s="2"/>
      <c r="Z13" s="2"/>
    </row>
    <row r="14" spans="1:26" ht="19.5" customHeight="1">
      <c r="A14" s="97"/>
      <c r="B14" s="3" t="s">
        <v>65</v>
      </c>
      <c r="C14" s="9" t="s">
        <v>208</v>
      </c>
      <c r="D14" s="42" t="s">
        <v>4</v>
      </c>
      <c r="E14" s="227">
        <f>SUM(E15:I18)</f>
        <v>0</v>
      </c>
      <c r="F14" s="227"/>
      <c r="G14" s="227"/>
      <c r="H14" s="227"/>
      <c r="I14" s="228"/>
      <c r="P14" s="2"/>
      <c r="Q14" s="2"/>
      <c r="R14" s="2"/>
      <c r="S14" s="2"/>
      <c r="T14" s="2"/>
      <c r="U14" s="2"/>
      <c r="V14" s="2"/>
      <c r="W14" s="2"/>
      <c r="X14" s="2"/>
      <c r="Y14" s="2"/>
      <c r="Z14" s="2"/>
    </row>
    <row r="15" spans="1:26" ht="19.5" customHeight="1">
      <c r="A15" s="97"/>
      <c r="B15" s="4" t="s">
        <v>205</v>
      </c>
      <c r="C15" s="5" t="s">
        <v>33</v>
      </c>
      <c r="D15" s="6" t="s">
        <v>4</v>
      </c>
      <c r="E15" s="250"/>
      <c r="F15" s="250"/>
      <c r="G15" s="250"/>
      <c r="H15" s="250"/>
      <c r="I15" s="251"/>
      <c r="P15" s="2"/>
      <c r="Q15" s="2"/>
      <c r="R15" s="2"/>
      <c r="S15" s="2"/>
      <c r="T15" s="2"/>
      <c r="U15" s="2"/>
      <c r="V15" s="2"/>
      <c r="W15" s="2"/>
      <c r="X15" s="2"/>
      <c r="Y15" s="2"/>
      <c r="Z15" s="2"/>
    </row>
    <row r="16" spans="1:26" ht="19.5" customHeight="1">
      <c r="A16" s="97"/>
      <c r="B16" s="4" t="s">
        <v>206</v>
      </c>
      <c r="C16" s="5" t="s">
        <v>19</v>
      </c>
      <c r="D16" s="6" t="s">
        <v>4</v>
      </c>
      <c r="E16" s="250"/>
      <c r="F16" s="250"/>
      <c r="G16" s="250"/>
      <c r="H16" s="250"/>
      <c r="I16" s="251"/>
      <c r="P16" s="2"/>
      <c r="Q16" s="2"/>
      <c r="R16" s="2"/>
      <c r="S16" s="2"/>
      <c r="T16" s="2"/>
      <c r="U16" s="2"/>
      <c r="V16" s="2"/>
      <c r="W16" s="2"/>
      <c r="X16" s="2"/>
      <c r="Y16" s="2"/>
      <c r="Z16" s="2"/>
    </row>
    <row r="17" spans="1:26" ht="19.5" customHeight="1">
      <c r="A17" s="97"/>
      <c r="B17" s="4" t="s">
        <v>59</v>
      </c>
      <c r="C17" s="5" t="s">
        <v>9</v>
      </c>
      <c r="D17" s="6" t="s">
        <v>4</v>
      </c>
      <c r="E17" s="250"/>
      <c r="F17" s="250"/>
      <c r="G17" s="250"/>
      <c r="H17" s="250"/>
      <c r="I17" s="251"/>
      <c r="P17" s="2"/>
      <c r="Q17" s="2"/>
      <c r="R17" s="2"/>
      <c r="S17" s="2"/>
      <c r="T17" s="2"/>
      <c r="U17" s="2"/>
      <c r="V17" s="2"/>
      <c r="W17" s="2"/>
      <c r="X17" s="2"/>
      <c r="Y17" s="2"/>
      <c r="Z17" s="2"/>
    </row>
    <row r="18" spans="1:26" ht="19.5" customHeight="1">
      <c r="A18" s="97"/>
      <c r="B18" s="120" t="s">
        <v>203</v>
      </c>
      <c r="C18" s="5" t="s">
        <v>207</v>
      </c>
      <c r="D18" s="6" t="s">
        <v>4</v>
      </c>
      <c r="E18" s="278">
        <f>I43</f>
        <v>0</v>
      </c>
      <c r="F18" s="278"/>
      <c r="G18" s="278"/>
      <c r="H18" s="278"/>
      <c r="I18" s="279"/>
      <c r="P18" s="2"/>
      <c r="Q18" s="2"/>
      <c r="R18" s="2"/>
      <c r="S18" s="2"/>
      <c r="T18" s="2"/>
      <c r="U18" s="2"/>
      <c r="V18" s="2"/>
      <c r="W18" s="2"/>
      <c r="X18" s="2"/>
      <c r="Y18" s="2"/>
      <c r="Z18" s="2"/>
    </row>
    <row r="19" spans="1:26" s="8" customFormat="1" ht="19.5" customHeight="1">
      <c r="A19" s="1"/>
      <c r="B19" s="3" t="s">
        <v>66</v>
      </c>
      <c r="C19" s="9" t="s">
        <v>209</v>
      </c>
      <c r="D19" s="42" t="s">
        <v>4</v>
      </c>
      <c r="E19" s="227">
        <f>SUM(E20:I24)</f>
        <v>0</v>
      </c>
      <c r="F19" s="227"/>
      <c r="G19" s="227"/>
      <c r="H19" s="227"/>
      <c r="I19" s="228"/>
    </row>
    <row r="20" spans="1:26" s="8" customFormat="1" ht="19.5" customHeight="1">
      <c r="A20" s="1"/>
      <c r="B20" s="4" t="s">
        <v>212</v>
      </c>
      <c r="C20" s="5" t="s">
        <v>13</v>
      </c>
      <c r="D20" s="6" t="s">
        <v>4</v>
      </c>
      <c r="E20" s="250"/>
      <c r="F20" s="250"/>
      <c r="G20" s="250"/>
      <c r="H20" s="250"/>
      <c r="I20" s="251"/>
    </row>
    <row r="21" spans="1:26" s="8" customFormat="1" ht="19.5" customHeight="1">
      <c r="A21" s="1"/>
      <c r="B21" s="4" t="s">
        <v>213</v>
      </c>
      <c r="C21" s="7" t="s">
        <v>14</v>
      </c>
      <c r="D21" s="6" t="s">
        <v>4</v>
      </c>
      <c r="E21" s="250"/>
      <c r="F21" s="250"/>
      <c r="G21" s="250"/>
      <c r="H21" s="250"/>
      <c r="I21" s="251"/>
    </row>
    <row r="22" spans="1:26" s="8" customFormat="1" ht="25">
      <c r="A22" s="1"/>
      <c r="B22" s="4" t="s">
        <v>214</v>
      </c>
      <c r="C22" s="5" t="s">
        <v>16</v>
      </c>
      <c r="D22" s="6" t="s">
        <v>4</v>
      </c>
      <c r="E22" s="260"/>
      <c r="F22" s="261"/>
      <c r="G22" s="261"/>
      <c r="H22" s="261"/>
      <c r="I22" s="262"/>
    </row>
    <row r="23" spans="1:26" ht="25">
      <c r="A23" s="97"/>
      <c r="B23" s="4" t="s">
        <v>215</v>
      </c>
      <c r="C23" s="5" t="s">
        <v>210</v>
      </c>
      <c r="D23" s="6" t="s">
        <v>4</v>
      </c>
      <c r="E23" s="250"/>
      <c r="F23" s="250"/>
      <c r="G23" s="250"/>
      <c r="H23" s="250"/>
      <c r="I23" s="251"/>
      <c r="P23" s="2"/>
      <c r="Q23" s="2"/>
      <c r="R23" s="2"/>
      <c r="S23" s="2"/>
      <c r="T23" s="2"/>
      <c r="U23" s="2"/>
      <c r="V23" s="2"/>
      <c r="W23" s="2"/>
      <c r="X23" s="2"/>
      <c r="Y23" s="2"/>
      <c r="Z23" s="2"/>
    </row>
    <row r="24" spans="1:26" ht="19.5" customHeight="1">
      <c r="A24" s="97"/>
      <c r="B24" s="120" t="s">
        <v>203</v>
      </c>
      <c r="C24" s="7" t="s">
        <v>211</v>
      </c>
      <c r="D24" s="6" t="s">
        <v>4</v>
      </c>
      <c r="E24" s="278">
        <f>I49</f>
        <v>0</v>
      </c>
      <c r="F24" s="278"/>
      <c r="G24" s="278"/>
      <c r="H24" s="278"/>
      <c r="I24" s="279"/>
      <c r="P24" s="2"/>
      <c r="Q24" s="2"/>
      <c r="R24" s="2"/>
      <c r="S24" s="2"/>
      <c r="T24" s="2"/>
      <c r="U24" s="2"/>
      <c r="V24" s="2"/>
      <c r="W24" s="2"/>
      <c r="X24" s="2"/>
      <c r="Y24" s="2"/>
      <c r="Z24" s="2"/>
    </row>
    <row r="25" spans="1:26" s="8" customFormat="1" ht="19.5" customHeight="1">
      <c r="A25" s="1"/>
      <c r="B25" s="3" t="s">
        <v>292</v>
      </c>
      <c r="C25" s="43" t="s">
        <v>291</v>
      </c>
      <c r="D25" s="42" t="s">
        <v>4</v>
      </c>
      <c r="E25" s="280">
        <f>(E26-E27)*(1-E28)</f>
        <v>0</v>
      </c>
      <c r="F25" s="280"/>
      <c r="G25" s="280"/>
      <c r="H25" s="280"/>
      <c r="I25" s="281"/>
    </row>
    <row r="26" spans="1:26" s="8" customFormat="1" ht="19.5" customHeight="1">
      <c r="A26" s="1"/>
      <c r="B26" s="4" t="s">
        <v>217</v>
      </c>
      <c r="C26" s="7" t="s">
        <v>175</v>
      </c>
      <c r="D26" s="6" t="s">
        <v>4</v>
      </c>
      <c r="E26" s="250"/>
      <c r="F26" s="250"/>
      <c r="G26" s="250"/>
      <c r="H26" s="250"/>
      <c r="I26" s="251"/>
    </row>
    <row r="27" spans="1:26" s="8" customFormat="1" ht="19.5" customHeight="1">
      <c r="A27" s="1"/>
      <c r="B27" s="4" t="s">
        <v>285</v>
      </c>
      <c r="C27" s="7" t="s">
        <v>34</v>
      </c>
      <c r="D27" s="6" t="s">
        <v>4</v>
      </c>
      <c r="E27" s="250"/>
      <c r="F27" s="250"/>
      <c r="G27" s="250"/>
      <c r="H27" s="250"/>
      <c r="I27" s="251"/>
    </row>
    <row r="28" spans="1:26" s="8" customFormat="1" ht="19.5" customHeight="1">
      <c r="A28" s="1"/>
      <c r="B28" s="122" t="s">
        <v>287</v>
      </c>
      <c r="C28" s="11" t="s">
        <v>290</v>
      </c>
      <c r="D28" s="44" t="s">
        <v>5</v>
      </c>
      <c r="E28" s="282"/>
      <c r="F28" s="283"/>
      <c r="G28" s="283"/>
      <c r="H28" s="283"/>
      <c r="I28" s="284"/>
    </row>
    <row r="29" spans="1:26" s="8" customFormat="1" ht="19.5" customHeight="1">
      <c r="A29" s="1"/>
      <c r="B29" s="62" t="s">
        <v>283</v>
      </c>
      <c r="C29" s="43" t="s">
        <v>286</v>
      </c>
      <c r="D29" s="42" t="s">
        <v>4</v>
      </c>
      <c r="E29" s="280">
        <f>I55</f>
        <v>0</v>
      </c>
      <c r="F29" s="280"/>
      <c r="G29" s="280"/>
      <c r="H29" s="280"/>
      <c r="I29" s="281"/>
    </row>
    <row r="30" spans="1:26" ht="31">
      <c r="A30" s="97"/>
      <c r="B30" s="55" t="s">
        <v>176</v>
      </c>
      <c r="C30" s="80" t="s">
        <v>298</v>
      </c>
      <c r="D30" s="9" t="s">
        <v>4</v>
      </c>
      <c r="E30" s="227">
        <f>E12+E14-E19+E25+E29</f>
        <v>0</v>
      </c>
      <c r="F30" s="227"/>
      <c r="G30" s="227"/>
      <c r="H30" s="227"/>
      <c r="I30" s="228"/>
    </row>
    <row r="31" spans="1:26" ht="33">
      <c r="A31" s="97"/>
      <c r="B31" s="55" t="s">
        <v>336</v>
      </c>
      <c r="C31" s="80" t="s">
        <v>314</v>
      </c>
      <c r="D31" s="9" t="s">
        <v>4</v>
      </c>
      <c r="E31" s="285"/>
      <c r="F31" s="285"/>
      <c r="G31" s="285"/>
      <c r="H31" s="285"/>
      <c r="I31" s="286"/>
    </row>
    <row r="32" spans="1:26" ht="33">
      <c r="A32" s="97"/>
      <c r="B32" s="55" t="s">
        <v>339</v>
      </c>
      <c r="C32" s="80" t="s">
        <v>315</v>
      </c>
      <c r="D32" s="9" t="s">
        <v>4</v>
      </c>
      <c r="E32" s="287"/>
      <c r="F32" s="288"/>
      <c r="G32" s="288"/>
      <c r="H32" s="288"/>
      <c r="I32" s="289"/>
    </row>
    <row r="33" spans="1:26" ht="31">
      <c r="A33" s="97"/>
      <c r="B33" s="55" t="s">
        <v>326</v>
      </c>
      <c r="C33" s="80" t="s">
        <v>316</v>
      </c>
      <c r="D33" s="9" t="s">
        <v>4</v>
      </c>
      <c r="E33" s="290">
        <f>E30-E31</f>
        <v>0</v>
      </c>
      <c r="F33" s="291"/>
      <c r="G33" s="291"/>
      <c r="H33" s="291"/>
      <c r="I33" s="292"/>
    </row>
    <row r="34" spans="1:26" ht="19.5" customHeight="1">
      <c r="A34" s="98"/>
      <c r="B34" s="232" t="s">
        <v>29</v>
      </c>
      <c r="C34" s="233"/>
      <c r="D34" s="233"/>
      <c r="E34" s="233"/>
      <c r="F34" s="233"/>
      <c r="G34" s="233"/>
      <c r="H34" s="233"/>
      <c r="I34" s="234"/>
      <c r="P34" s="2"/>
      <c r="Q34" s="2"/>
      <c r="R34" s="2"/>
      <c r="S34" s="2"/>
      <c r="T34" s="2"/>
      <c r="U34" s="2"/>
      <c r="V34" s="2"/>
      <c r="W34" s="2"/>
      <c r="X34" s="2"/>
      <c r="Y34" s="2"/>
      <c r="Z34" s="2"/>
    </row>
    <row r="35" spans="1:26" s="8" customFormat="1" ht="19.5" customHeight="1">
      <c r="A35" s="1"/>
      <c r="B35" s="56" t="s">
        <v>31</v>
      </c>
      <c r="C35" s="57" t="s">
        <v>6</v>
      </c>
      <c r="D35" s="58" t="s">
        <v>3</v>
      </c>
      <c r="E35" s="59" t="s">
        <v>61</v>
      </c>
      <c r="F35" s="59" t="s">
        <v>62</v>
      </c>
      <c r="G35" s="60" t="s">
        <v>63</v>
      </c>
      <c r="H35" s="59" t="s">
        <v>64</v>
      </c>
      <c r="I35" s="61" t="s">
        <v>17</v>
      </c>
    </row>
    <row r="36" spans="1:26" s="8" customFormat="1" ht="19.5" customHeight="1">
      <c r="A36" s="1"/>
      <c r="B36" s="62" t="s">
        <v>179</v>
      </c>
      <c r="C36" s="63" t="s">
        <v>297</v>
      </c>
      <c r="D36" s="64" t="s">
        <v>4</v>
      </c>
      <c r="E36" s="83">
        <f>E37+E38+E39+E42</f>
        <v>0</v>
      </c>
      <c r="F36" s="83">
        <f>F37+F38+F39+F42</f>
        <v>0</v>
      </c>
      <c r="G36" s="83">
        <f>G37+G38+G39+G42</f>
        <v>0</v>
      </c>
      <c r="H36" s="83">
        <f>H37+H38+H39+H42</f>
        <v>0</v>
      </c>
      <c r="I36" s="84">
        <f>I37+I38+I39+I42</f>
        <v>0</v>
      </c>
    </row>
    <row r="37" spans="1:26" s="8" customFormat="1" ht="19.5" customHeight="1">
      <c r="A37" s="1"/>
      <c r="B37" s="10" t="s">
        <v>10</v>
      </c>
      <c r="C37" s="11" t="s">
        <v>20</v>
      </c>
      <c r="D37" s="44" t="s">
        <v>4</v>
      </c>
      <c r="E37" s="106"/>
      <c r="F37" s="85"/>
      <c r="G37" s="86"/>
      <c r="H37" s="107"/>
      <c r="I37" s="87">
        <f>E37+H37</f>
        <v>0</v>
      </c>
    </row>
    <row r="38" spans="1:26" s="8" customFormat="1" ht="19.5" customHeight="1">
      <c r="A38" s="1"/>
      <c r="B38" s="10" t="s">
        <v>11</v>
      </c>
      <c r="C38" s="11" t="s">
        <v>18</v>
      </c>
      <c r="D38" s="44" t="s">
        <v>4</v>
      </c>
      <c r="E38" s="88"/>
      <c r="F38" s="107"/>
      <c r="G38" s="85"/>
      <c r="H38" s="107"/>
      <c r="I38" s="87">
        <f>F38+H38</f>
        <v>0</v>
      </c>
    </row>
    <row r="39" spans="1:26" s="8" customFormat="1" ht="19.5" customHeight="1">
      <c r="A39" s="1"/>
      <c r="B39" s="65" t="s">
        <v>47</v>
      </c>
      <c r="C39" s="11" t="s">
        <v>180</v>
      </c>
      <c r="D39" s="44"/>
      <c r="E39" s="88"/>
      <c r="F39" s="85"/>
      <c r="G39" s="89">
        <f>SUM(G40:G41)</f>
        <v>0</v>
      </c>
      <c r="H39" s="85"/>
      <c r="I39" s="87">
        <f>G39</f>
        <v>0</v>
      </c>
    </row>
    <row r="40" spans="1:26" s="8" customFormat="1" ht="19.5" customHeight="1">
      <c r="A40" s="1"/>
      <c r="B40" s="67" t="s">
        <v>30</v>
      </c>
      <c r="C40" s="11" t="s">
        <v>116</v>
      </c>
      <c r="D40" s="44" t="s">
        <v>4</v>
      </c>
      <c r="E40" s="88"/>
      <c r="F40" s="85"/>
      <c r="G40" s="107"/>
      <c r="H40" s="85"/>
      <c r="I40" s="90"/>
    </row>
    <row r="41" spans="1:26" s="8" customFormat="1" ht="19.5" customHeight="1">
      <c r="A41" s="1"/>
      <c r="B41" s="67" t="s">
        <v>230</v>
      </c>
      <c r="C41" s="11" t="s">
        <v>35</v>
      </c>
      <c r="D41" s="44" t="s">
        <v>4</v>
      </c>
      <c r="E41" s="88"/>
      <c r="F41" s="85"/>
      <c r="G41" s="107"/>
      <c r="H41" s="85"/>
      <c r="I41" s="90"/>
    </row>
    <row r="42" spans="1:26" s="8" customFormat="1" ht="19.5" customHeight="1">
      <c r="A42" s="1"/>
      <c r="B42" s="10" t="s">
        <v>67</v>
      </c>
      <c r="C42" s="11" t="s">
        <v>23</v>
      </c>
      <c r="D42" s="44" t="s">
        <v>4</v>
      </c>
      <c r="E42" s="88"/>
      <c r="F42" s="85"/>
      <c r="G42" s="85"/>
      <c r="H42" s="107"/>
      <c r="I42" s="87">
        <f>H42</f>
        <v>0</v>
      </c>
    </row>
    <row r="43" spans="1:26" s="8" customFormat="1" ht="19.5" customHeight="1">
      <c r="A43" s="1"/>
      <c r="B43" s="62" t="s">
        <v>178</v>
      </c>
      <c r="C43" s="68" t="s">
        <v>181</v>
      </c>
      <c r="D43" s="69" t="s">
        <v>4</v>
      </c>
      <c r="E43" s="83">
        <f>E44+E45+E46+E47+E48</f>
        <v>0</v>
      </c>
      <c r="F43" s="83">
        <f>F44+F45+F46+F47+F48</f>
        <v>0</v>
      </c>
      <c r="G43" s="83">
        <f>G44+G45+G46+G47+G48</f>
        <v>0</v>
      </c>
      <c r="H43" s="83">
        <f>H44+H45+H46+H47+H48</f>
        <v>0</v>
      </c>
      <c r="I43" s="84">
        <f>I44+I45+I46+I47+I48</f>
        <v>0</v>
      </c>
    </row>
    <row r="44" spans="1:26" s="8" customFormat="1" ht="19.5" customHeight="1">
      <c r="A44" s="1"/>
      <c r="B44" s="10" t="s">
        <v>10</v>
      </c>
      <c r="C44" s="70" t="s">
        <v>21</v>
      </c>
      <c r="D44" s="44" t="s">
        <v>4</v>
      </c>
      <c r="E44" s="106"/>
      <c r="F44" s="85"/>
      <c r="G44" s="86"/>
      <c r="H44" s="107"/>
      <c r="I44" s="87">
        <f>E44+H44</f>
        <v>0</v>
      </c>
    </row>
    <row r="45" spans="1:26" ht="19.5" customHeight="1">
      <c r="B45" s="10" t="s">
        <v>11</v>
      </c>
      <c r="C45" s="11" t="s">
        <v>22</v>
      </c>
      <c r="D45" s="44" t="s">
        <v>4</v>
      </c>
      <c r="E45" s="88"/>
      <c r="F45" s="107"/>
      <c r="G45" s="85"/>
      <c r="H45" s="107"/>
      <c r="I45" s="87">
        <f>F45+H45</f>
        <v>0</v>
      </c>
      <c r="P45" s="2"/>
      <c r="Q45" s="2"/>
      <c r="R45" s="2"/>
      <c r="S45" s="2"/>
      <c r="T45" s="2"/>
      <c r="U45" s="2"/>
      <c r="V45" s="2"/>
      <c r="W45" s="2"/>
      <c r="X45" s="2"/>
      <c r="Y45" s="2"/>
      <c r="Z45" s="2"/>
    </row>
    <row r="46" spans="1:26" s="8" customFormat="1" ht="19.5" customHeight="1">
      <c r="A46" s="1"/>
      <c r="B46" s="65" t="s">
        <v>248</v>
      </c>
      <c r="C46" s="11" t="s">
        <v>254</v>
      </c>
      <c r="D46" s="44" t="s">
        <v>4</v>
      </c>
      <c r="E46" s="88"/>
      <c r="F46" s="85"/>
      <c r="G46" s="107"/>
      <c r="H46" s="85"/>
      <c r="I46" s="87">
        <f>G46</f>
        <v>0</v>
      </c>
    </row>
    <row r="47" spans="1:26" s="8" customFormat="1" ht="19.5" customHeight="1">
      <c r="A47" s="1"/>
      <c r="B47" s="10" t="s">
        <v>12</v>
      </c>
      <c r="C47" s="11" t="s">
        <v>37</v>
      </c>
      <c r="D47" s="44" t="s">
        <v>4</v>
      </c>
      <c r="E47" s="88"/>
      <c r="F47" s="85"/>
      <c r="G47" s="85"/>
      <c r="H47" s="107"/>
      <c r="I47" s="87">
        <f>H47</f>
        <v>0</v>
      </c>
    </row>
    <row r="48" spans="1:26" s="8" customFormat="1" ht="19.5" customHeight="1">
      <c r="A48" s="1"/>
      <c r="B48" s="71" t="s">
        <v>253</v>
      </c>
      <c r="C48" s="11" t="s">
        <v>38</v>
      </c>
      <c r="D48" s="44" t="s">
        <v>4</v>
      </c>
      <c r="E48" s="88"/>
      <c r="F48" s="85"/>
      <c r="G48" s="85"/>
      <c r="H48" s="107"/>
      <c r="I48" s="87">
        <f>H48</f>
        <v>0</v>
      </c>
    </row>
    <row r="49" spans="1:26" s="8" customFormat="1" ht="19.5" customHeight="1">
      <c r="A49" s="1"/>
      <c r="B49" s="62" t="s">
        <v>177</v>
      </c>
      <c r="C49" s="63" t="s">
        <v>183</v>
      </c>
      <c r="D49" s="69" t="s">
        <v>4</v>
      </c>
      <c r="E49" s="91">
        <f>E50+E51+E52+E53+E54</f>
        <v>0</v>
      </c>
      <c r="F49" s="91">
        <f>F50+F51+F52+F53+F54</f>
        <v>0</v>
      </c>
      <c r="G49" s="91">
        <f>G50+G51+G52+G53+G54</f>
        <v>0</v>
      </c>
      <c r="H49" s="91">
        <f>H50+H51+H52+H53+H54</f>
        <v>0</v>
      </c>
      <c r="I49" s="92">
        <f>I50+I51+I52+I53+I54</f>
        <v>0</v>
      </c>
    </row>
    <row r="50" spans="1:26" s="8" customFormat="1" ht="19.5" customHeight="1">
      <c r="A50" s="1"/>
      <c r="B50" s="10" t="s">
        <v>10</v>
      </c>
      <c r="C50" s="11" t="s">
        <v>39</v>
      </c>
      <c r="D50" s="44" t="s">
        <v>4</v>
      </c>
      <c r="E50" s="106"/>
      <c r="F50" s="85"/>
      <c r="G50" s="85"/>
      <c r="H50" s="107"/>
      <c r="I50" s="93">
        <f>E50+H50</f>
        <v>0</v>
      </c>
    </row>
    <row r="51" spans="1:26" s="8" customFormat="1" ht="19.5" customHeight="1">
      <c r="A51" s="1"/>
      <c r="B51" s="10" t="s">
        <v>11</v>
      </c>
      <c r="C51" s="11" t="s">
        <v>182</v>
      </c>
      <c r="D51" s="44" t="s">
        <v>4</v>
      </c>
      <c r="E51" s="88"/>
      <c r="F51" s="107"/>
      <c r="G51" s="85"/>
      <c r="H51" s="107"/>
      <c r="I51" s="87">
        <f>F51+H51</f>
        <v>0</v>
      </c>
    </row>
    <row r="52" spans="1:26" s="8" customFormat="1" ht="19.5" customHeight="1">
      <c r="A52" s="1"/>
      <c r="B52" s="65" t="s">
        <v>251</v>
      </c>
      <c r="C52" s="11" t="s">
        <v>247</v>
      </c>
      <c r="D52" s="44" t="s">
        <v>4</v>
      </c>
      <c r="E52" s="88"/>
      <c r="F52" s="85"/>
      <c r="G52" s="107"/>
      <c r="H52" s="85"/>
      <c r="I52" s="87">
        <f>G52</f>
        <v>0</v>
      </c>
    </row>
    <row r="53" spans="1:26" s="8" customFormat="1" ht="19.5" customHeight="1">
      <c r="A53" s="1"/>
      <c r="B53" s="10" t="s">
        <v>12</v>
      </c>
      <c r="C53" s="11" t="s">
        <v>40</v>
      </c>
      <c r="D53" s="44" t="s">
        <v>4</v>
      </c>
      <c r="E53" s="88"/>
      <c r="F53" s="85"/>
      <c r="G53" s="85"/>
      <c r="H53" s="107"/>
      <c r="I53" s="94">
        <f>H53</f>
        <v>0</v>
      </c>
    </row>
    <row r="54" spans="1:26" s="8" customFormat="1" ht="19.5" customHeight="1">
      <c r="A54" s="1"/>
      <c r="B54" s="71" t="s">
        <v>252</v>
      </c>
      <c r="C54" s="11" t="s">
        <v>41</v>
      </c>
      <c r="D54" s="44" t="s">
        <v>4</v>
      </c>
      <c r="E54" s="88"/>
      <c r="F54" s="85"/>
      <c r="G54" s="85"/>
      <c r="H54" s="107"/>
      <c r="I54" s="94">
        <f>H54</f>
        <v>0</v>
      </c>
    </row>
    <row r="55" spans="1:26" s="8" customFormat="1" ht="19.5" customHeight="1">
      <c r="A55" s="1"/>
      <c r="B55" s="62" t="s">
        <v>293</v>
      </c>
      <c r="C55" s="66" t="s">
        <v>289</v>
      </c>
      <c r="D55" s="44" t="s">
        <v>4</v>
      </c>
      <c r="E55" s="101">
        <f>(E56-E57)*(1-$I$58)</f>
        <v>0</v>
      </c>
      <c r="F55" s="101">
        <f t="shared" ref="F55:H55" si="0">(F56-F57)*(1-$I$58)</f>
        <v>0</v>
      </c>
      <c r="G55" s="101">
        <f t="shared" si="0"/>
        <v>0</v>
      </c>
      <c r="H55" s="101">
        <f t="shared" si="0"/>
        <v>0</v>
      </c>
      <c r="I55" s="100">
        <f>(I56-I57)*(1-$I$58)</f>
        <v>0</v>
      </c>
    </row>
    <row r="56" spans="1:26" s="8" customFormat="1" ht="19.5" customHeight="1">
      <c r="A56" s="1"/>
      <c r="B56" s="4" t="s">
        <v>217</v>
      </c>
      <c r="C56" s="11" t="s">
        <v>42</v>
      </c>
      <c r="D56" s="44" t="s">
        <v>4</v>
      </c>
      <c r="E56" s="106"/>
      <c r="F56" s="106"/>
      <c r="G56" s="106"/>
      <c r="H56" s="106"/>
      <c r="I56" s="87">
        <f>SUM(E56:H56)</f>
        <v>0</v>
      </c>
    </row>
    <row r="57" spans="1:26" s="8" customFormat="1" ht="19.5" customHeight="1">
      <c r="A57" s="1"/>
      <c r="B57" s="4" t="s">
        <v>284</v>
      </c>
      <c r="C57" s="11" t="s">
        <v>184</v>
      </c>
      <c r="D57" s="44" t="s">
        <v>4</v>
      </c>
      <c r="E57" s="106"/>
      <c r="F57" s="106"/>
      <c r="G57" s="106"/>
      <c r="H57" s="106"/>
      <c r="I57" s="87">
        <f>SUM(E57:H57)</f>
        <v>0</v>
      </c>
    </row>
    <row r="58" spans="1:26" s="8" customFormat="1" ht="19.5" customHeight="1">
      <c r="A58" s="1"/>
      <c r="B58" s="122" t="s">
        <v>287</v>
      </c>
      <c r="C58" s="11" t="s">
        <v>288</v>
      </c>
      <c r="D58" s="44" t="s">
        <v>5</v>
      </c>
      <c r="E58" s="88"/>
      <c r="F58" s="85"/>
      <c r="G58" s="85"/>
      <c r="H58" s="85"/>
      <c r="I58" s="121"/>
    </row>
    <row r="59" spans="1:26" ht="19.5" customHeight="1">
      <c r="B59" s="72" t="s">
        <v>36</v>
      </c>
      <c r="C59" s="63" t="s">
        <v>256</v>
      </c>
      <c r="D59" s="69" t="s">
        <v>4</v>
      </c>
      <c r="E59" s="91">
        <f>E36+E43-E49+E55</f>
        <v>0</v>
      </c>
      <c r="F59" s="91">
        <f>F36+F43-F49+F55</f>
        <v>0</v>
      </c>
      <c r="G59" s="91">
        <f>G36+G43-G49+G55</f>
        <v>0</v>
      </c>
      <c r="H59" s="91">
        <f>H36+H43-H49+H55</f>
        <v>0</v>
      </c>
      <c r="I59" s="92">
        <f>I36+I43-I49+I55</f>
        <v>0</v>
      </c>
      <c r="P59" s="2"/>
      <c r="Q59" s="2"/>
      <c r="R59" s="2"/>
      <c r="S59" s="2"/>
      <c r="T59" s="2"/>
      <c r="U59" s="2"/>
      <c r="V59" s="2"/>
      <c r="W59" s="2"/>
      <c r="X59" s="2"/>
      <c r="Y59" s="2"/>
      <c r="Z59" s="2"/>
    </row>
    <row r="60" spans="1:26" s="8" customFormat="1" ht="33">
      <c r="A60" s="1"/>
      <c r="B60" s="72" t="s">
        <v>340</v>
      </c>
      <c r="C60" s="63" t="s">
        <v>318</v>
      </c>
      <c r="D60" s="69" t="s">
        <v>4</v>
      </c>
      <c r="E60" s="106"/>
      <c r="F60" s="106"/>
      <c r="G60" s="106"/>
      <c r="H60" s="106"/>
      <c r="I60" s="92">
        <f>SUM(E60:H60)</f>
        <v>0</v>
      </c>
    </row>
    <row r="61" spans="1:26" s="8" customFormat="1" ht="33">
      <c r="A61" s="1"/>
      <c r="B61" s="72" t="s">
        <v>341</v>
      </c>
      <c r="C61" s="63" t="s">
        <v>319</v>
      </c>
      <c r="D61" s="69" t="s">
        <v>4</v>
      </c>
      <c r="E61" s="106"/>
      <c r="F61" s="106"/>
      <c r="G61" s="106"/>
      <c r="H61" s="106"/>
      <c r="I61" s="92">
        <f>SUM(E61:H61)</f>
        <v>0</v>
      </c>
    </row>
    <row r="62" spans="1:26" s="8" customFormat="1" ht="31">
      <c r="A62" s="1"/>
      <c r="B62" s="72" t="s">
        <v>331</v>
      </c>
      <c r="C62" s="63" t="s">
        <v>320</v>
      </c>
      <c r="D62" s="69" t="s">
        <v>4</v>
      </c>
      <c r="E62" s="91">
        <f>E59-E60</f>
        <v>0</v>
      </c>
      <c r="F62" s="91">
        <f t="shared" ref="F62:H62" si="1">F59-F60</f>
        <v>0</v>
      </c>
      <c r="G62" s="91">
        <f t="shared" si="1"/>
        <v>0</v>
      </c>
      <c r="H62" s="91">
        <f t="shared" si="1"/>
        <v>0</v>
      </c>
      <c r="I62" s="92">
        <f>I59-I60</f>
        <v>0</v>
      </c>
    </row>
    <row r="63" spans="1:26" s="8" customFormat="1" ht="19.5" customHeight="1">
      <c r="A63" s="1"/>
      <c r="B63" s="72" t="s">
        <v>255</v>
      </c>
      <c r="C63" s="63" t="s">
        <v>187</v>
      </c>
      <c r="D63" s="69" t="s">
        <v>4</v>
      </c>
      <c r="E63" s="88"/>
      <c r="F63" s="88"/>
      <c r="G63" s="88"/>
      <c r="H63" s="88"/>
      <c r="I63" s="92">
        <f>I65+I67</f>
        <v>0</v>
      </c>
    </row>
    <row r="64" spans="1:26" s="8" customFormat="1" ht="19.5" customHeight="1">
      <c r="A64" s="1"/>
      <c r="B64" s="4" t="s">
        <v>235</v>
      </c>
      <c r="C64" s="11"/>
      <c r="D64" s="44" t="s">
        <v>237</v>
      </c>
      <c r="E64" s="88"/>
      <c r="F64" s="88"/>
      <c r="G64" s="88"/>
      <c r="H64" s="88"/>
      <c r="I64" s="108"/>
    </row>
    <row r="65" spans="1:26" s="8" customFormat="1" ht="19.5" customHeight="1">
      <c r="A65" s="1"/>
      <c r="B65" s="4" t="s">
        <v>238</v>
      </c>
      <c r="C65" s="11" t="s">
        <v>185</v>
      </c>
      <c r="D65" s="44" t="s">
        <v>4</v>
      </c>
      <c r="E65" s="88"/>
      <c r="F65" s="88"/>
      <c r="G65" s="88"/>
      <c r="H65" s="88"/>
      <c r="I65" s="87">
        <f>I64/1000</f>
        <v>0</v>
      </c>
    </row>
    <row r="66" spans="1:26" s="8" customFormat="1" ht="19.5" customHeight="1">
      <c r="A66" s="1"/>
      <c r="B66" s="4" t="s">
        <v>236</v>
      </c>
      <c r="C66" s="11"/>
      <c r="D66" s="44" t="s">
        <v>237</v>
      </c>
      <c r="E66" s="88"/>
      <c r="F66" s="88"/>
      <c r="G66" s="88"/>
      <c r="H66" s="88"/>
      <c r="I66" s="108"/>
    </row>
    <row r="67" spans="1:26" s="8" customFormat="1" ht="19.5" customHeight="1">
      <c r="A67" s="1"/>
      <c r="B67" s="4" t="s">
        <v>239</v>
      </c>
      <c r="C67" s="11" t="s">
        <v>186</v>
      </c>
      <c r="D67" s="44" t="s">
        <v>4</v>
      </c>
      <c r="E67" s="88"/>
      <c r="F67" s="88"/>
      <c r="G67" s="88"/>
      <c r="H67" s="88"/>
      <c r="I67" s="87">
        <f>I66/1000</f>
        <v>0</v>
      </c>
    </row>
    <row r="68" spans="1:26" ht="19.5" customHeight="1">
      <c r="B68" s="221" t="s">
        <v>54</v>
      </c>
      <c r="C68" s="222"/>
      <c r="D68" s="222"/>
      <c r="E68" s="222"/>
      <c r="F68" s="222"/>
      <c r="G68" s="222"/>
      <c r="H68" s="222"/>
      <c r="I68" s="223"/>
      <c r="P68" s="2"/>
      <c r="Q68" s="2"/>
      <c r="R68" s="2"/>
      <c r="S68" s="2"/>
      <c r="T68" s="2"/>
      <c r="U68" s="2"/>
      <c r="V68" s="2"/>
      <c r="W68" s="2"/>
      <c r="X68" s="2"/>
      <c r="Y68" s="2"/>
      <c r="Z68" s="2"/>
    </row>
    <row r="69" spans="1:26" ht="19.5" customHeight="1">
      <c r="B69" s="73" t="s">
        <v>2</v>
      </c>
      <c r="C69" s="53" t="s">
        <v>6</v>
      </c>
      <c r="D69" s="54" t="s">
        <v>3</v>
      </c>
      <c r="E69" s="13" t="s">
        <v>61</v>
      </c>
      <c r="F69" s="13" t="s">
        <v>62</v>
      </c>
      <c r="G69" s="45" t="s">
        <v>63</v>
      </c>
      <c r="H69" s="13" t="s">
        <v>64</v>
      </c>
      <c r="I69" s="14" t="s">
        <v>17</v>
      </c>
      <c r="P69" s="2"/>
      <c r="Q69" s="2"/>
      <c r="R69" s="2"/>
      <c r="S69" s="2"/>
      <c r="T69" s="2"/>
      <c r="U69" s="2"/>
      <c r="V69" s="2"/>
      <c r="W69" s="2"/>
      <c r="X69" s="2"/>
      <c r="Y69" s="2"/>
      <c r="Z69" s="2"/>
    </row>
    <row r="70" spans="1:26" s="8" customFormat="1" ht="19.5" customHeight="1">
      <c r="A70" s="2"/>
      <c r="B70" s="74" t="s">
        <v>58</v>
      </c>
      <c r="C70" s="75" t="s">
        <v>188</v>
      </c>
      <c r="D70" s="6" t="s">
        <v>5</v>
      </c>
      <c r="E70" s="76">
        <f>Form_B_DISCOM!E35</f>
        <v>0</v>
      </c>
      <c r="F70" s="76">
        <f>Form_B_DISCOM!F35</f>
        <v>0</v>
      </c>
      <c r="G70" s="76">
        <f>Form_B_DISCOM!G35</f>
        <v>0</v>
      </c>
      <c r="H70" s="76">
        <f>Form_B_DISCOM!H35</f>
        <v>0</v>
      </c>
      <c r="I70" s="77">
        <f>Form_B_DISCOM!I35</f>
        <v>0</v>
      </c>
    </row>
    <row r="71" spans="1:26" ht="19.5" customHeight="1">
      <c r="B71" s="74" t="s">
        <v>44</v>
      </c>
      <c r="C71" s="75" t="s">
        <v>317</v>
      </c>
      <c r="D71" s="6" t="s">
        <v>4</v>
      </c>
      <c r="E71" s="118">
        <f>$E$33*E70</f>
        <v>0</v>
      </c>
      <c r="F71" s="118">
        <f t="shared" ref="F71:H71" si="2">$E$33*F70</f>
        <v>0</v>
      </c>
      <c r="G71" s="118">
        <f t="shared" si="2"/>
        <v>0</v>
      </c>
      <c r="H71" s="118">
        <f t="shared" si="2"/>
        <v>0</v>
      </c>
      <c r="I71" s="119">
        <f>$E$33*I70</f>
        <v>0</v>
      </c>
    </row>
    <row r="72" spans="1:26" ht="19.5" customHeight="1">
      <c r="B72" s="115" t="s">
        <v>277</v>
      </c>
      <c r="C72" s="75" t="s">
        <v>321</v>
      </c>
      <c r="D72" s="6" t="s">
        <v>4</v>
      </c>
      <c r="E72" s="95">
        <f>E62</f>
        <v>0</v>
      </c>
      <c r="F72" s="95">
        <f t="shared" ref="F72:H72" si="3">F62</f>
        <v>0</v>
      </c>
      <c r="G72" s="95">
        <f t="shared" si="3"/>
        <v>0</v>
      </c>
      <c r="H72" s="95">
        <f t="shared" si="3"/>
        <v>0</v>
      </c>
      <c r="I72" s="96">
        <f>I62</f>
        <v>0</v>
      </c>
    </row>
    <row r="73" spans="1:26" ht="19.5" customHeight="1">
      <c r="B73" s="115" t="s">
        <v>309</v>
      </c>
      <c r="C73" s="5" t="s">
        <v>322</v>
      </c>
      <c r="D73" s="6" t="s">
        <v>5</v>
      </c>
      <c r="E73" s="15">
        <f>IF($E$33=0,0,E72/$E$33)</f>
        <v>0</v>
      </c>
      <c r="F73" s="15">
        <f t="shared" ref="F73:H73" si="4">IF($E$33=0,0,F72/$E$33)</f>
        <v>0</v>
      </c>
      <c r="G73" s="15">
        <f t="shared" si="4"/>
        <v>0</v>
      </c>
      <c r="H73" s="15">
        <f t="shared" si="4"/>
        <v>0</v>
      </c>
      <c r="I73" s="12">
        <f>IF($E$33=0,0,I72/$E$33)</f>
        <v>0</v>
      </c>
    </row>
    <row r="74" spans="1:26" ht="19.5" customHeight="1">
      <c r="B74" s="71" t="s">
        <v>275</v>
      </c>
      <c r="C74" s="6" t="s">
        <v>323</v>
      </c>
      <c r="D74" s="6" t="s">
        <v>4</v>
      </c>
      <c r="E74" s="95">
        <f>E72-E71</f>
        <v>0</v>
      </c>
      <c r="F74" s="95">
        <f>F72-F71</f>
        <v>0</v>
      </c>
      <c r="G74" s="95">
        <f>G72-G71</f>
        <v>0</v>
      </c>
      <c r="H74" s="95">
        <f>H72-H71</f>
        <v>0</v>
      </c>
      <c r="I74" s="96">
        <f>I72-I71</f>
        <v>0</v>
      </c>
    </row>
    <row r="75" spans="1:26" ht="19.5" customHeight="1" thickBot="1">
      <c r="B75" s="134" t="s">
        <v>324</v>
      </c>
      <c r="C75" s="131" t="s">
        <v>302</v>
      </c>
      <c r="D75" s="131" t="s">
        <v>5</v>
      </c>
      <c r="E75" s="132">
        <f>E73-E70</f>
        <v>0</v>
      </c>
      <c r="F75" s="132">
        <f t="shared" ref="F75:I75" si="5">F73-F70</f>
        <v>0</v>
      </c>
      <c r="G75" s="132">
        <f t="shared" si="5"/>
        <v>0</v>
      </c>
      <c r="H75" s="132">
        <f t="shared" si="5"/>
        <v>0</v>
      </c>
      <c r="I75" s="133">
        <f t="shared" si="5"/>
        <v>0</v>
      </c>
    </row>
    <row r="76" spans="1:26" ht="19.5" customHeight="1">
      <c r="B76" s="137" t="s">
        <v>276</v>
      </c>
      <c r="C76" s="138" t="s">
        <v>304</v>
      </c>
      <c r="D76" s="138" t="s">
        <v>4</v>
      </c>
      <c r="E76" s="139"/>
      <c r="F76" s="139"/>
      <c r="G76" s="140">
        <f>IF(G74&gt;=0,G74,IF((I63+G74)&gt;0,0,I63+G74))</f>
        <v>0</v>
      </c>
      <c r="H76" s="139"/>
      <c r="I76" s="141">
        <f>I63+I74</f>
        <v>0</v>
      </c>
    </row>
    <row r="77" spans="1:26" ht="19.5" customHeight="1">
      <c r="B77" s="115" t="s">
        <v>303</v>
      </c>
      <c r="C77" s="5" t="s">
        <v>325</v>
      </c>
      <c r="D77" s="6" t="s">
        <v>5</v>
      </c>
      <c r="E77" s="142"/>
      <c r="F77" s="142"/>
      <c r="G77" s="15">
        <f>IF($E$33=0,0,(G71+G76)/$E$33)</f>
        <v>0</v>
      </c>
      <c r="H77" s="142"/>
      <c r="I77" s="12">
        <f>IF($E$33=0,0,(I71+I76)/$E$33)</f>
        <v>0</v>
      </c>
    </row>
    <row r="78" spans="1:26" ht="19.5" customHeight="1" thickBot="1">
      <c r="B78" s="78" t="s">
        <v>276</v>
      </c>
      <c r="C78" s="136" t="s">
        <v>305</v>
      </c>
      <c r="D78" s="79" t="s">
        <v>5</v>
      </c>
      <c r="E78" s="117"/>
      <c r="F78" s="117"/>
      <c r="G78" s="143">
        <f>G77-G70</f>
        <v>0</v>
      </c>
      <c r="H78" s="117"/>
      <c r="I78" s="144">
        <f>I77-I70</f>
        <v>0</v>
      </c>
    </row>
    <row r="79" spans="1:26" ht="19.5" customHeight="1">
      <c r="C79" s="50"/>
      <c r="P79" s="2"/>
      <c r="Q79" s="2"/>
      <c r="R79" s="2"/>
      <c r="S79" s="2"/>
      <c r="T79" s="2"/>
      <c r="U79" s="2"/>
      <c r="V79" s="2"/>
      <c r="W79" s="2"/>
      <c r="X79" s="2"/>
      <c r="Y79" s="2"/>
      <c r="Z79" s="2"/>
    </row>
    <row r="80" spans="1:26" ht="19.5" customHeight="1">
      <c r="B80" s="206" t="s">
        <v>43</v>
      </c>
      <c r="C80" s="206"/>
      <c r="D80" s="206"/>
      <c r="E80" s="206"/>
      <c r="F80" s="206"/>
      <c r="G80" s="206"/>
      <c r="H80" s="206"/>
      <c r="I80" s="206"/>
      <c r="P80" s="2"/>
      <c r="Q80" s="2"/>
      <c r="R80" s="2"/>
      <c r="S80" s="2"/>
      <c r="T80" s="2"/>
      <c r="U80" s="2"/>
      <c r="V80" s="2"/>
      <c r="W80" s="2"/>
      <c r="X80" s="2"/>
      <c r="Y80" s="2"/>
      <c r="Z80" s="2"/>
    </row>
    <row r="81" spans="2:26" ht="35" customHeight="1">
      <c r="B81" s="16" t="s">
        <v>55</v>
      </c>
      <c r="C81" s="213" t="s">
        <v>60</v>
      </c>
      <c r="D81" s="214"/>
      <c r="E81" s="215" t="s">
        <v>57</v>
      </c>
      <c r="F81" s="216"/>
      <c r="G81" s="217"/>
      <c r="H81" s="218" t="s">
        <v>56</v>
      </c>
      <c r="I81" s="219"/>
      <c r="P81" s="2"/>
      <c r="Q81" s="2"/>
      <c r="R81" s="2"/>
      <c r="S81" s="2"/>
      <c r="T81" s="2"/>
      <c r="U81" s="2"/>
      <c r="V81" s="2"/>
      <c r="W81" s="2"/>
      <c r="X81" s="2"/>
      <c r="Y81" s="2"/>
      <c r="Z81" s="2"/>
    </row>
    <row r="82" spans="2:26" ht="35" customHeight="1">
      <c r="B82" s="197" t="s">
        <v>299</v>
      </c>
      <c r="C82" s="198"/>
      <c r="D82" s="198"/>
      <c r="E82" s="198"/>
      <c r="F82" s="198"/>
      <c r="G82" s="198"/>
      <c r="H82" s="198"/>
      <c r="I82" s="199"/>
    </row>
    <row r="83" spans="2:26" ht="46" customHeight="1">
      <c r="B83" s="197" t="s">
        <v>294</v>
      </c>
      <c r="C83" s="198"/>
      <c r="D83" s="198"/>
      <c r="E83" s="198"/>
      <c r="F83" s="198"/>
      <c r="G83" s="198"/>
      <c r="H83" s="198"/>
      <c r="I83" s="199"/>
    </row>
    <row r="84" spans="2:26" ht="35" customHeight="1">
      <c r="B84" s="197" t="s">
        <v>337</v>
      </c>
      <c r="C84" s="198"/>
      <c r="D84" s="198"/>
      <c r="E84" s="198"/>
      <c r="F84" s="198"/>
      <c r="G84" s="198"/>
      <c r="H84" s="198"/>
      <c r="I84" s="199"/>
    </row>
    <row r="85" spans="2:26" ht="35" customHeight="1">
      <c r="B85" s="197" t="s">
        <v>338</v>
      </c>
      <c r="C85" s="198"/>
      <c r="D85" s="198"/>
      <c r="E85" s="198"/>
      <c r="F85" s="198"/>
      <c r="G85" s="198"/>
      <c r="H85" s="198"/>
      <c r="I85" s="199"/>
    </row>
    <row r="86" spans="2:26" ht="19.5" customHeight="1">
      <c r="B86" s="293" t="s">
        <v>45</v>
      </c>
      <c r="C86" s="294"/>
      <c r="D86" s="294"/>
      <c r="E86" s="294"/>
      <c r="F86" s="294"/>
      <c r="G86" s="294"/>
      <c r="H86" s="294"/>
      <c r="I86" s="295"/>
    </row>
    <row r="87" spans="2:26" ht="49.5" customHeight="1">
      <c r="B87" s="296" t="s">
        <v>250</v>
      </c>
      <c r="C87" s="294"/>
      <c r="D87" s="294"/>
      <c r="E87" s="294"/>
      <c r="F87" s="294"/>
      <c r="G87" s="294"/>
      <c r="H87" s="294"/>
      <c r="I87" s="295"/>
    </row>
    <row r="88" spans="2:26" ht="34" customHeight="1">
      <c r="B88" s="197" t="s">
        <v>48</v>
      </c>
      <c r="C88" s="198"/>
      <c r="D88" s="198"/>
      <c r="E88" s="198"/>
      <c r="F88" s="198"/>
      <c r="G88" s="198"/>
      <c r="H88" s="198"/>
      <c r="I88" s="199"/>
    </row>
    <row r="89" spans="2:26" ht="39.5" customHeight="1">
      <c r="B89" s="197" t="s">
        <v>49</v>
      </c>
      <c r="C89" s="198"/>
      <c r="D89" s="198"/>
      <c r="E89" s="198"/>
      <c r="F89" s="198"/>
      <c r="G89" s="198"/>
      <c r="H89" s="198"/>
      <c r="I89" s="199"/>
    </row>
    <row r="90" spans="2:26" ht="59" customHeight="1">
      <c r="B90" s="197" t="s">
        <v>50</v>
      </c>
      <c r="C90" s="198"/>
      <c r="D90" s="198"/>
      <c r="E90" s="198"/>
      <c r="F90" s="198"/>
      <c r="G90" s="198"/>
      <c r="H90" s="198"/>
      <c r="I90" s="199"/>
    </row>
    <row r="91" spans="2:26" ht="123.5" customHeight="1">
      <c r="B91" s="197" t="s">
        <v>246</v>
      </c>
      <c r="C91" s="198"/>
      <c r="D91" s="198"/>
      <c r="E91" s="198"/>
      <c r="F91" s="198"/>
      <c r="G91" s="198"/>
      <c r="H91" s="198"/>
      <c r="I91" s="199"/>
    </row>
    <row r="92" spans="2:26" ht="36" customHeight="1">
      <c r="B92" s="197" t="s">
        <v>52</v>
      </c>
      <c r="C92" s="198"/>
      <c r="D92" s="198"/>
      <c r="E92" s="198"/>
      <c r="F92" s="198"/>
      <c r="G92" s="198"/>
      <c r="H92" s="198"/>
      <c r="I92" s="199"/>
    </row>
    <row r="93" spans="2:26" ht="36" customHeight="1">
      <c r="B93" s="197" t="s">
        <v>245</v>
      </c>
      <c r="C93" s="198"/>
      <c r="D93" s="198"/>
      <c r="E93" s="198"/>
      <c r="F93" s="198"/>
      <c r="G93" s="198"/>
      <c r="H93" s="198"/>
      <c r="I93" s="199"/>
    </row>
    <row r="94" spans="2:26" ht="34" customHeight="1">
      <c r="B94" s="197" t="s">
        <v>231</v>
      </c>
      <c r="C94" s="198"/>
      <c r="D94" s="198"/>
      <c r="E94" s="198"/>
      <c r="F94" s="198"/>
      <c r="G94" s="198"/>
      <c r="H94" s="198"/>
      <c r="I94" s="199"/>
    </row>
    <row r="95" spans="2:26" ht="50.5" customHeight="1">
      <c r="B95" s="197" t="s">
        <v>249</v>
      </c>
      <c r="C95" s="198"/>
      <c r="D95" s="198"/>
      <c r="E95" s="198"/>
      <c r="F95" s="198"/>
      <c r="G95" s="198"/>
      <c r="H95" s="198"/>
      <c r="I95" s="199"/>
    </row>
    <row r="96" spans="2:26" ht="34" customHeight="1">
      <c r="B96" s="197" t="s">
        <v>242</v>
      </c>
      <c r="C96" s="198"/>
      <c r="D96" s="198"/>
      <c r="E96" s="198"/>
      <c r="F96" s="198"/>
      <c r="G96" s="198"/>
      <c r="H96" s="198"/>
      <c r="I96" s="199"/>
    </row>
    <row r="97" spans="2:9" s="49" customFormat="1" ht="34" customHeight="1">
      <c r="B97" s="220" t="s">
        <v>228</v>
      </c>
      <c r="C97" s="195"/>
      <c r="D97" s="195"/>
      <c r="E97" s="195"/>
      <c r="F97" s="195"/>
      <c r="G97" s="195"/>
      <c r="H97" s="195"/>
      <c r="I97" s="196"/>
    </row>
    <row r="98" spans="2:9" ht="19.5" customHeight="1">
      <c r="B98" s="123"/>
      <c r="C98" s="124"/>
      <c r="D98" s="124"/>
      <c r="E98" s="124"/>
      <c r="F98" s="124"/>
      <c r="G98" s="124"/>
      <c r="H98" s="124"/>
      <c r="I98" s="125"/>
    </row>
    <row r="99" spans="2:9" ht="72" customHeight="1">
      <c r="B99" s="200" t="s">
        <v>244</v>
      </c>
      <c r="C99" s="201"/>
      <c r="D99" s="201"/>
      <c r="E99" s="201"/>
      <c r="F99" s="201"/>
      <c r="G99" s="201"/>
      <c r="H99" s="201"/>
      <c r="I99" s="202"/>
    </row>
    <row r="100" spans="2:9" ht="19.5" customHeight="1">
      <c r="B100" s="126" t="s">
        <v>234</v>
      </c>
      <c r="C100" s="111"/>
      <c r="D100" s="111"/>
      <c r="E100" s="111"/>
      <c r="F100" s="111"/>
      <c r="G100" s="111"/>
      <c r="H100" s="111"/>
      <c r="I100" s="127" t="s">
        <v>300</v>
      </c>
    </row>
    <row r="101" spans="2:9" ht="19.5" customHeight="1">
      <c r="B101" s="126"/>
      <c r="C101" s="111"/>
      <c r="D101" s="111"/>
      <c r="E101" s="111"/>
      <c r="F101" s="111"/>
      <c r="G101" s="111"/>
      <c r="H101" s="111"/>
      <c r="I101" s="127"/>
    </row>
    <row r="102" spans="2:9" ht="19.5" customHeight="1">
      <c r="B102" s="126"/>
      <c r="C102" s="111"/>
      <c r="D102" s="111"/>
      <c r="E102" s="111"/>
      <c r="F102" s="111"/>
      <c r="G102" s="111"/>
      <c r="H102" s="111"/>
      <c r="I102" s="127"/>
    </row>
    <row r="103" spans="2:9" ht="19.5" customHeight="1">
      <c r="B103" s="126"/>
      <c r="C103" s="111"/>
      <c r="D103" s="111"/>
      <c r="E103" s="111"/>
      <c r="F103" s="111"/>
      <c r="G103" s="111"/>
      <c r="H103" s="111"/>
      <c r="I103" s="127"/>
    </row>
    <row r="104" spans="2:9" ht="19.5" customHeight="1">
      <c r="B104" s="126" t="s">
        <v>301</v>
      </c>
      <c r="C104" s="111"/>
      <c r="D104" s="111"/>
      <c r="E104" s="111"/>
      <c r="F104" s="111"/>
      <c r="G104" s="111"/>
      <c r="H104" s="111"/>
      <c r="I104" s="127" t="s">
        <v>312</v>
      </c>
    </row>
    <row r="105" spans="2:9" ht="19.5" customHeight="1">
      <c r="B105" s="126"/>
      <c r="C105" s="111"/>
      <c r="D105" s="111"/>
      <c r="E105" s="111"/>
      <c r="F105" s="111"/>
      <c r="G105" s="111"/>
      <c r="H105" s="111"/>
      <c r="I105" s="127" t="s">
        <v>313</v>
      </c>
    </row>
    <row r="106" spans="2:9" ht="19.5" customHeight="1">
      <c r="B106" s="128"/>
      <c r="C106" s="129"/>
      <c r="D106" s="129"/>
      <c r="E106" s="129"/>
      <c r="F106" s="129"/>
      <c r="G106" s="129"/>
      <c r="H106" s="129"/>
      <c r="I106" s="130"/>
    </row>
  </sheetData>
  <sheetProtection algorithmName="SHA-512" hashValue="cF2ApHVffkMxPiWn7dgvy0lSsNuXfXOKS/L3i8G1fChhYbwP3NgCYXd6umoL3HiRO1tFXDMXtiyJGrZX6P6dTw==" saltValue="2gPxTV8lC8UCPhx0fM8tXw==" spinCount="100000" sheet="1" objects="1" scenarios="1"/>
  <mergeCells count="62">
    <mergeCell ref="B96:I96"/>
    <mergeCell ref="B99:I99"/>
    <mergeCell ref="B97:I97"/>
    <mergeCell ref="B2:I2"/>
    <mergeCell ref="B3:C3"/>
    <mergeCell ref="D3:I3"/>
    <mergeCell ref="B4:C4"/>
    <mergeCell ref="D4:I4"/>
    <mergeCell ref="B5:C5"/>
    <mergeCell ref="D5:I5"/>
    <mergeCell ref="E12:I12"/>
    <mergeCell ref="B6:C6"/>
    <mergeCell ref="D6:I6"/>
    <mergeCell ref="B7:C7"/>
    <mergeCell ref="D7:I7"/>
    <mergeCell ref="B8:C8"/>
    <mergeCell ref="D8:I8"/>
    <mergeCell ref="B9:C9"/>
    <mergeCell ref="D9:I9"/>
    <mergeCell ref="B10:I10"/>
    <mergeCell ref="E11:I11"/>
    <mergeCell ref="E13:I13"/>
    <mergeCell ref="E14:I14"/>
    <mergeCell ref="E15:I15"/>
    <mergeCell ref="E16:I16"/>
    <mergeCell ref="E17:I17"/>
    <mergeCell ref="E18:I18"/>
    <mergeCell ref="E19:I19"/>
    <mergeCell ref="E22:I22"/>
    <mergeCell ref="E23:I23"/>
    <mergeCell ref="E21:I21"/>
    <mergeCell ref="E20:I20"/>
    <mergeCell ref="B95:I95"/>
    <mergeCell ref="H81:I81"/>
    <mergeCell ref="B86:I86"/>
    <mergeCell ref="B92:I92"/>
    <mergeCell ref="B88:I88"/>
    <mergeCell ref="B89:I89"/>
    <mergeCell ref="B90:I90"/>
    <mergeCell ref="B91:I91"/>
    <mergeCell ref="B93:I93"/>
    <mergeCell ref="B87:I87"/>
    <mergeCell ref="C81:D81"/>
    <mergeCell ref="E81:G81"/>
    <mergeCell ref="B94:I94"/>
    <mergeCell ref="B82:I82"/>
    <mergeCell ref="B83:I83"/>
    <mergeCell ref="B84:I84"/>
    <mergeCell ref="B85:I85"/>
    <mergeCell ref="E30:I30"/>
    <mergeCell ref="E24:I24"/>
    <mergeCell ref="B34:I34"/>
    <mergeCell ref="B80:I80"/>
    <mergeCell ref="B68:I68"/>
    <mergeCell ref="E26:I26"/>
    <mergeCell ref="E27:I27"/>
    <mergeCell ref="E25:I25"/>
    <mergeCell ref="E29:I29"/>
    <mergeCell ref="E28:I28"/>
    <mergeCell ref="E31:I31"/>
    <mergeCell ref="E32:I32"/>
    <mergeCell ref="E33:I33"/>
  </mergeCells>
  <dataValidations count="6">
    <dataValidation type="decimal" allowBlank="1" showInputMessage="1" showErrorMessage="1" promptTitle="Input" prompt="Please enter a positive numeric value. Can include decimals." sqref="E15:I17 E20:I23 I66 I64 E56:G58 H56:H57" xr:uid="{C0B56C54-17ED-47BF-958C-056F315D1F4E}">
      <formula1>0</formula1>
      <formula2>9.99999999999999E+27</formula2>
    </dataValidation>
    <dataValidation type="decimal" allowBlank="1" showInputMessage="1" showErrorMessage="1" promptTitle="Input" prompt="Please enter a positive numeric value. Can include decimals." sqref="E37 F38 H37:H38 G40:G41 H42 E44 F45 G46 H44:H45 H47:H48 E50 F51 G52 H50:H51 H53:H54" xr:uid="{5413491C-B7F1-41A4-8210-DA9533A4BAE6}">
      <formula1>0</formula1>
      <formula2>9.99999999999999E+26</formula2>
    </dataValidation>
    <dataValidation type="decimal" allowBlank="1" showInputMessage="1" showErrorMessage="1" promptTitle="Input" prompt="Please enter a positive numeric value. Can include decimals. Final value will show as percentage (%)" sqref="I58" xr:uid="{06192567-8763-4F63-9408-B851648F4916}">
      <formula1>0</formula1>
      <formula2>9.99999999999999E+27</formula2>
    </dataValidation>
    <dataValidation allowBlank="1" showErrorMessage="1" promptTitle="Input" prompt="Please enter a positive numeric value. Can include decimals." sqref="H58" xr:uid="{299A9612-7059-4D55-AF00-38C5CC697FB4}"/>
    <dataValidation type="decimal" allowBlank="1" showInputMessage="1" showErrorMessage="1" promptTitle="Input" prompt="Please enter a positive numeric value. Can include decimals. Final value will show as percentage (%)." sqref="E28:I28" xr:uid="{58768691-2464-4E2E-99A0-101EC1120F0A}">
      <formula1>0</formula1>
      <formula2>9.99999999999999E+23</formula2>
    </dataValidation>
    <dataValidation type="decimal" allowBlank="1" showInputMessage="1" showErrorMessage="1" promptTitle="Input" prompt="Please enter a positive numeric value. Can include decimals." sqref="E26:I27 E31:E32 F31:I31" xr:uid="{73559A94-E540-4E1A-8E41-6683AA126248}">
      <formula1>0</formula1>
      <formula2>9.99999999999999E+23</formula2>
    </dataValidation>
  </dataValidations>
  <pageMargins left="0.70866141732283472" right="0.70866141732283472" top="0.74803149606299213" bottom="0.74803149606299213" header="0.31496062992125984" footer="0.31496062992125984"/>
  <pageSetup scale="62" fitToHeight="0" orientation="landscape" r:id="rId1"/>
  <rowBreaks count="3" manualBreakCount="3">
    <brk id="33" min="1" max="8" man="1"/>
    <brk id="78" min="1" max="8" man="1"/>
    <brk id="93" min="1" max="8" man="1"/>
  </rowBreaks>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6988CC-6CD9-410B-9E3F-A442EF03EBB2}">
  <sheetPr codeName="Sheet4">
    <tabColor theme="9" tint="0.79998168889431442"/>
    <pageSetUpPr fitToPage="1"/>
  </sheetPr>
  <dimension ref="A1:Z106"/>
  <sheetViews>
    <sheetView zoomScale="75" zoomScaleNormal="75" workbookViewId="0">
      <selection activeCell="D6" sqref="D6:I8"/>
    </sheetView>
  </sheetViews>
  <sheetFormatPr defaultColWidth="16.90625" defaultRowHeight="19.5" customHeight="1"/>
  <cols>
    <col min="1" max="1" width="9.36328125" style="1" bestFit="1" customWidth="1"/>
    <col min="2" max="2" width="60.90625" style="2" bestFit="1" customWidth="1"/>
    <col min="3" max="3" width="30.6328125" style="2" customWidth="1"/>
    <col min="4" max="4" width="13.81640625" style="2" customWidth="1"/>
    <col min="5" max="5" width="17.08984375" style="2" customWidth="1"/>
    <col min="6" max="6" width="15.08984375" style="2" customWidth="1"/>
    <col min="7" max="7" width="24.54296875" style="2" bestFit="1" customWidth="1"/>
    <col min="8" max="8" width="16.6328125" style="2" bestFit="1" customWidth="1"/>
    <col min="9" max="9" width="16.6328125" style="2" customWidth="1"/>
    <col min="10" max="10" width="26.26953125" style="8" bestFit="1" customWidth="1"/>
    <col min="11" max="26" width="16.90625" style="8"/>
    <col min="27" max="16384" width="16.90625" style="2"/>
  </cols>
  <sheetData>
    <row r="1" spans="1:26" ht="19.5" customHeight="1" thickBot="1"/>
    <row r="2" spans="1:26" ht="19.5" customHeight="1">
      <c r="B2" s="244" t="s">
        <v>53</v>
      </c>
      <c r="C2" s="245"/>
      <c r="D2" s="245"/>
      <c r="E2" s="245"/>
      <c r="F2" s="245"/>
      <c r="G2" s="245"/>
      <c r="H2" s="245"/>
      <c r="I2" s="246"/>
      <c r="O2" s="2"/>
      <c r="P2" s="2"/>
      <c r="Q2" s="2"/>
      <c r="R2" s="2"/>
      <c r="S2" s="2"/>
      <c r="T2" s="2"/>
      <c r="U2" s="2"/>
      <c r="V2" s="2"/>
      <c r="W2" s="2"/>
      <c r="X2" s="2"/>
      <c r="Y2" s="2"/>
      <c r="Z2" s="2"/>
    </row>
    <row r="3" spans="1:26" ht="19.5" customHeight="1">
      <c r="B3" s="237" t="s">
        <v>24</v>
      </c>
      <c r="C3" s="238"/>
      <c r="D3" s="252">
        <f>Form_B_DISCOM!E3</f>
        <v>0</v>
      </c>
      <c r="E3" s="252"/>
      <c r="F3" s="252"/>
      <c r="G3" s="252"/>
      <c r="H3" s="252"/>
      <c r="I3" s="253"/>
      <c r="O3" s="2"/>
      <c r="P3" s="2"/>
      <c r="Q3" s="2"/>
      <c r="R3" s="2"/>
      <c r="S3" s="2"/>
      <c r="T3" s="2"/>
      <c r="U3" s="2"/>
      <c r="V3" s="2"/>
      <c r="W3" s="2"/>
      <c r="X3" s="2"/>
      <c r="Y3" s="2"/>
      <c r="Z3" s="2"/>
    </row>
    <row r="4" spans="1:26" ht="19.5" customHeight="1">
      <c r="B4" s="237" t="s">
        <v>25</v>
      </c>
      <c r="C4" s="238"/>
      <c r="D4" s="252">
        <f>Form_B_DISCOM!E4</f>
        <v>0</v>
      </c>
      <c r="E4" s="252"/>
      <c r="F4" s="252"/>
      <c r="G4" s="252"/>
      <c r="H4" s="252"/>
      <c r="I4" s="253"/>
      <c r="O4" s="2"/>
      <c r="P4" s="2"/>
      <c r="Q4" s="2"/>
      <c r="R4" s="2"/>
      <c r="S4" s="2"/>
      <c r="T4" s="2"/>
      <c r="U4" s="2"/>
      <c r="V4" s="2"/>
      <c r="W4" s="2"/>
      <c r="X4" s="2"/>
      <c r="Y4" s="2"/>
      <c r="Z4" s="2"/>
    </row>
    <row r="5" spans="1:26" ht="19.5" customHeight="1">
      <c r="B5" s="237" t="s">
        <v>26</v>
      </c>
      <c r="C5" s="238"/>
      <c r="D5" s="252">
        <f>Form_B_DISCOM!E5</f>
        <v>0</v>
      </c>
      <c r="E5" s="252"/>
      <c r="F5" s="252"/>
      <c r="G5" s="252"/>
      <c r="H5" s="252"/>
      <c r="I5" s="253"/>
      <c r="O5" s="2"/>
      <c r="P5" s="2"/>
      <c r="Q5" s="2"/>
      <c r="R5" s="2"/>
      <c r="S5" s="2"/>
      <c r="T5" s="2"/>
      <c r="U5" s="2"/>
      <c r="V5" s="2"/>
      <c r="W5" s="2"/>
      <c r="X5" s="2"/>
      <c r="Y5" s="2"/>
      <c r="Z5" s="2"/>
    </row>
    <row r="6" spans="1:26" ht="19.5" customHeight="1">
      <c r="B6" s="237" t="s">
        <v>27</v>
      </c>
      <c r="C6" s="238"/>
      <c r="D6" s="252">
        <f>Form_B_DISCOM!E6</f>
        <v>0</v>
      </c>
      <c r="E6" s="252"/>
      <c r="F6" s="252"/>
      <c r="G6" s="252"/>
      <c r="H6" s="252"/>
      <c r="I6" s="253"/>
      <c r="O6" s="2"/>
      <c r="P6" s="2"/>
      <c r="Q6" s="2"/>
      <c r="R6" s="2"/>
      <c r="S6" s="2"/>
      <c r="T6" s="2"/>
      <c r="U6" s="2"/>
      <c r="V6" s="2"/>
      <c r="W6" s="2"/>
      <c r="X6" s="2"/>
      <c r="Y6" s="2"/>
      <c r="Z6" s="2"/>
    </row>
    <row r="7" spans="1:26" ht="19.5" customHeight="1">
      <c r="B7" s="237" t="s">
        <v>202</v>
      </c>
      <c r="C7" s="238"/>
      <c r="D7" s="297" t="s">
        <v>224</v>
      </c>
      <c r="E7" s="297"/>
      <c r="F7" s="297"/>
      <c r="G7" s="297"/>
      <c r="H7" s="297"/>
      <c r="I7" s="298"/>
      <c r="O7" s="2"/>
      <c r="P7" s="2"/>
      <c r="Q7" s="2"/>
      <c r="R7" s="2"/>
      <c r="S7" s="2"/>
      <c r="T7" s="2"/>
      <c r="U7" s="2"/>
      <c r="V7" s="2"/>
      <c r="W7" s="2"/>
      <c r="X7" s="2"/>
      <c r="Y7" s="2"/>
      <c r="Z7" s="2"/>
    </row>
    <row r="8" spans="1:26" ht="19.5" customHeight="1">
      <c r="B8" s="237" t="s">
        <v>233</v>
      </c>
      <c r="C8" s="238"/>
      <c r="D8" s="252">
        <f>Form_B_DISCOM!E7</f>
        <v>0</v>
      </c>
      <c r="E8" s="252"/>
      <c r="F8" s="252"/>
      <c r="G8" s="252"/>
      <c r="H8" s="252"/>
      <c r="I8" s="253"/>
      <c r="O8" s="2"/>
      <c r="P8" s="2"/>
      <c r="Q8" s="2"/>
      <c r="R8" s="2"/>
      <c r="S8" s="2"/>
      <c r="T8" s="2"/>
      <c r="U8" s="2"/>
      <c r="V8" s="2"/>
      <c r="W8" s="2"/>
      <c r="X8" s="2"/>
      <c r="Y8" s="2"/>
      <c r="Z8" s="2"/>
    </row>
    <row r="9" spans="1:26" ht="19.5" customHeight="1">
      <c r="B9" s="242" t="s">
        <v>1</v>
      </c>
      <c r="C9" s="243"/>
      <c r="D9" s="252" t="str">
        <f>Form_B_DISCOM!E8</f>
        <v/>
      </c>
      <c r="E9" s="252"/>
      <c r="F9" s="252"/>
      <c r="G9" s="252"/>
      <c r="H9" s="252"/>
      <c r="I9" s="253"/>
      <c r="O9" s="2"/>
      <c r="P9" s="2"/>
      <c r="Q9" s="2"/>
      <c r="R9" s="2"/>
      <c r="S9" s="2"/>
      <c r="T9" s="2"/>
      <c r="U9" s="2"/>
      <c r="V9" s="2"/>
      <c r="W9" s="2"/>
      <c r="X9" s="2"/>
      <c r="Y9" s="2"/>
      <c r="Z9" s="2"/>
    </row>
    <row r="10" spans="1:26" ht="19.5" customHeight="1">
      <c r="B10" s="254" t="s">
        <v>28</v>
      </c>
      <c r="C10" s="255"/>
      <c r="D10" s="255"/>
      <c r="E10" s="255"/>
      <c r="F10" s="255"/>
      <c r="G10" s="255"/>
      <c r="H10" s="255"/>
      <c r="I10" s="256"/>
      <c r="O10" s="2"/>
      <c r="P10" s="2"/>
      <c r="Q10" s="2"/>
      <c r="R10" s="2"/>
      <c r="S10" s="2"/>
      <c r="T10" s="2"/>
      <c r="U10" s="2"/>
      <c r="V10" s="2"/>
      <c r="W10" s="2"/>
      <c r="X10" s="2"/>
      <c r="Y10" s="2"/>
      <c r="Z10" s="2"/>
    </row>
    <row r="11" spans="1:26" ht="19.5" customHeight="1">
      <c r="A11" s="97"/>
      <c r="B11" s="52" t="s">
        <v>46</v>
      </c>
      <c r="C11" s="53" t="s">
        <v>6</v>
      </c>
      <c r="D11" s="54" t="s">
        <v>3</v>
      </c>
      <c r="E11" s="235" t="s">
        <v>216</v>
      </c>
      <c r="F11" s="235"/>
      <c r="G11" s="235"/>
      <c r="H11" s="235"/>
      <c r="I11" s="236"/>
      <c r="O11" s="2"/>
      <c r="P11" s="2"/>
      <c r="Q11" s="2"/>
      <c r="R11" s="2"/>
      <c r="S11" s="2"/>
      <c r="T11" s="2"/>
      <c r="U11" s="2"/>
      <c r="V11" s="2"/>
      <c r="W11" s="2"/>
      <c r="X11" s="2"/>
      <c r="Y11" s="2"/>
      <c r="Z11" s="2"/>
    </row>
    <row r="12" spans="1:26" ht="19.5" customHeight="1">
      <c r="A12" s="97"/>
      <c r="B12" s="3" t="s">
        <v>243</v>
      </c>
      <c r="C12" s="9" t="s">
        <v>204</v>
      </c>
      <c r="D12" s="42" t="s">
        <v>4</v>
      </c>
      <c r="E12" s="227">
        <f>E13</f>
        <v>0</v>
      </c>
      <c r="F12" s="227"/>
      <c r="G12" s="227"/>
      <c r="H12" s="227"/>
      <c r="I12" s="228"/>
      <c r="O12" s="2"/>
      <c r="P12" s="2"/>
      <c r="Q12" s="2"/>
      <c r="R12" s="2"/>
      <c r="S12" s="2"/>
      <c r="T12" s="2"/>
      <c r="U12" s="2"/>
      <c r="V12" s="2"/>
      <c r="W12" s="2"/>
      <c r="X12" s="2"/>
      <c r="Y12" s="2"/>
      <c r="Z12" s="2"/>
    </row>
    <row r="13" spans="1:26" ht="19.5" customHeight="1">
      <c r="A13" s="97"/>
      <c r="B13" s="120" t="s">
        <v>203</v>
      </c>
      <c r="C13" s="7" t="s">
        <v>204</v>
      </c>
      <c r="D13" s="6" t="s">
        <v>4</v>
      </c>
      <c r="E13" s="278">
        <f>I36</f>
        <v>0</v>
      </c>
      <c r="F13" s="278"/>
      <c r="G13" s="278"/>
      <c r="H13" s="278"/>
      <c r="I13" s="279"/>
      <c r="O13" s="2"/>
      <c r="P13" s="2"/>
      <c r="Q13" s="2"/>
      <c r="R13" s="2"/>
      <c r="S13" s="2"/>
      <c r="T13" s="2"/>
      <c r="U13" s="2"/>
      <c r="V13" s="2"/>
      <c r="W13" s="2"/>
      <c r="X13" s="2"/>
      <c r="Y13" s="2"/>
      <c r="Z13" s="2"/>
    </row>
    <row r="14" spans="1:26" ht="19.5" customHeight="1">
      <c r="A14" s="97"/>
      <c r="B14" s="3" t="s">
        <v>65</v>
      </c>
      <c r="C14" s="9" t="s">
        <v>208</v>
      </c>
      <c r="D14" s="42" t="s">
        <v>4</v>
      </c>
      <c r="E14" s="227">
        <f>SUM(E15:I18)</f>
        <v>0</v>
      </c>
      <c r="F14" s="227"/>
      <c r="G14" s="227"/>
      <c r="H14" s="227"/>
      <c r="I14" s="228"/>
      <c r="O14" s="2"/>
      <c r="P14" s="2"/>
      <c r="Q14" s="2"/>
      <c r="R14" s="2"/>
      <c r="S14" s="2"/>
      <c r="T14" s="2"/>
      <c r="U14" s="2"/>
      <c r="V14" s="2"/>
      <c r="W14" s="2"/>
      <c r="X14" s="2"/>
      <c r="Y14" s="2"/>
      <c r="Z14" s="2"/>
    </row>
    <row r="15" spans="1:26" ht="19.5" customHeight="1">
      <c r="A15" s="97"/>
      <c r="B15" s="4" t="s">
        <v>205</v>
      </c>
      <c r="C15" s="5" t="s">
        <v>33</v>
      </c>
      <c r="D15" s="6" t="s">
        <v>4</v>
      </c>
      <c r="E15" s="250"/>
      <c r="F15" s="250"/>
      <c r="G15" s="250"/>
      <c r="H15" s="250"/>
      <c r="I15" s="251"/>
      <c r="O15" s="2"/>
      <c r="P15" s="2"/>
      <c r="Q15" s="2"/>
      <c r="R15" s="2"/>
      <c r="S15" s="2"/>
      <c r="T15" s="2"/>
      <c r="U15" s="2"/>
      <c r="V15" s="2"/>
      <c r="W15" s="2"/>
      <c r="X15" s="2"/>
      <c r="Y15" s="2"/>
      <c r="Z15" s="2"/>
    </row>
    <row r="16" spans="1:26" ht="19.5" customHeight="1">
      <c r="A16" s="97"/>
      <c r="B16" s="4" t="s">
        <v>206</v>
      </c>
      <c r="C16" s="5" t="s">
        <v>19</v>
      </c>
      <c r="D16" s="6" t="s">
        <v>4</v>
      </c>
      <c r="E16" s="250"/>
      <c r="F16" s="250"/>
      <c r="G16" s="250"/>
      <c r="H16" s="250"/>
      <c r="I16" s="251"/>
      <c r="O16" s="2"/>
      <c r="P16" s="2"/>
      <c r="Q16" s="2"/>
      <c r="R16" s="2"/>
      <c r="S16" s="2"/>
      <c r="T16" s="2"/>
      <c r="U16" s="2"/>
      <c r="V16" s="2"/>
      <c r="W16" s="2"/>
      <c r="X16" s="2"/>
      <c r="Y16" s="2"/>
      <c r="Z16" s="2"/>
    </row>
    <row r="17" spans="1:26" ht="19.5" customHeight="1">
      <c r="A17" s="97"/>
      <c r="B17" s="4" t="s">
        <v>59</v>
      </c>
      <c r="C17" s="5" t="s">
        <v>9</v>
      </c>
      <c r="D17" s="6" t="s">
        <v>4</v>
      </c>
      <c r="E17" s="250"/>
      <c r="F17" s="250"/>
      <c r="G17" s="250"/>
      <c r="H17" s="250"/>
      <c r="I17" s="251"/>
      <c r="O17" s="2"/>
      <c r="P17" s="2"/>
      <c r="Q17" s="2"/>
      <c r="R17" s="2"/>
      <c r="S17" s="2"/>
      <c r="T17" s="2"/>
      <c r="U17" s="2"/>
      <c r="V17" s="2"/>
      <c r="W17" s="2"/>
      <c r="X17" s="2"/>
      <c r="Y17" s="2"/>
      <c r="Z17" s="2"/>
    </row>
    <row r="18" spans="1:26" ht="19.5" customHeight="1">
      <c r="A18" s="97"/>
      <c r="B18" s="120" t="s">
        <v>203</v>
      </c>
      <c r="C18" s="5" t="s">
        <v>207</v>
      </c>
      <c r="D18" s="6" t="s">
        <v>4</v>
      </c>
      <c r="E18" s="278">
        <f>I43</f>
        <v>0</v>
      </c>
      <c r="F18" s="278"/>
      <c r="G18" s="278"/>
      <c r="H18" s="278"/>
      <c r="I18" s="279"/>
      <c r="O18" s="2"/>
      <c r="P18" s="2"/>
      <c r="Q18" s="2"/>
      <c r="R18" s="2"/>
      <c r="S18" s="2"/>
      <c r="T18" s="2"/>
      <c r="U18" s="2"/>
      <c r="V18" s="2"/>
      <c r="W18" s="2"/>
      <c r="X18" s="2"/>
      <c r="Y18" s="2"/>
      <c r="Z18" s="2"/>
    </row>
    <row r="19" spans="1:26" s="8" customFormat="1" ht="19.5" customHeight="1">
      <c r="A19" s="1"/>
      <c r="B19" s="3" t="s">
        <v>66</v>
      </c>
      <c r="C19" s="9" t="s">
        <v>209</v>
      </c>
      <c r="D19" s="42" t="s">
        <v>4</v>
      </c>
      <c r="E19" s="227">
        <f>SUM(E20:I24)</f>
        <v>0</v>
      </c>
      <c r="F19" s="227"/>
      <c r="G19" s="227"/>
      <c r="H19" s="227"/>
      <c r="I19" s="228"/>
    </row>
    <row r="20" spans="1:26" s="8" customFormat="1" ht="19.5" customHeight="1">
      <c r="A20" s="1"/>
      <c r="B20" s="4" t="s">
        <v>212</v>
      </c>
      <c r="C20" s="5" t="s">
        <v>13</v>
      </c>
      <c r="D20" s="6" t="s">
        <v>4</v>
      </c>
      <c r="E20" s="250"/>
      <c r="F20" s="250"/>
      <c r="G20" s="250"/>
      <c r="H20" s="250"/>
      <c r="I20" s="251"/>
    </row>
    <row r="21" spans="1:26" s="8" customFormat="1" ht="19.5" customHeight="1">
      <c r="A21" s="1"/>
      <c r="B21" s="4" t="s">
        <v>213</v>
      </c>
      <c r="C21" s="7" t="s">
        <v>14</v>
      </c>
      <c r="D21" s="6" t="s">
        <v>4</v>
      </c>
      <c r="E21" s="250"/>
      <c r="F21" s="250"/>
      <c r="G21" s="250"/>
      <c r="H21" s="250"/>
      <c r="I21" s="251"/>
    </row>
    <row r="22" spans="1:26" s="8" customFormat="1" ht="25">
      <c r="A22" s="1"/>
      <c r="B22" s="4" t="s">
        <v>214</v>
      </c>
      <c r="C22" s="5" t="s">
        <v>16</v>
      </c>
      <c r="D22" s="6" t="s">
        <v>4</v>
      </c>
      <c r="E22" s="250"/>
      <c r="F22" s="250"/>
      <c r="G22" s="250"/>
      <c r="H22" s="250"/>
      <c r="I22" s="251"/>
    </row>
    <row r="23" spans="1:26" ht="25">
      <c r="A23" s="97"/>
      <c r="B23" s="4" t="s">
        <v>215</v>
      </c>
      <c r="C23" s="5" t="s">
        <v>210</v>
      </c>
      <c r="D23" s="6" t="s">
        <v>4</v>
      </c>
      <c r="E23" s="250"/>
      <c r="F23" s="250"/>
      <c r="G23" s="250"/>
      <c r="H23" s="250"/>
      <c r="I23" s="251"/>
      <c r="O23" s="2"/>
      <c r="P23" s="2"/>
      <c r="Q23" s="2"/>
      <c r="R23" s="2"/>
      <c r="S23" s="2"/>
      <c r="T23" s="2"/>
      <c r="U23" s="2"/>
      <c r="V23" s="2"/>
      <c r="W23" s="2"/>
      <c r="X23" s="2"/>
      <c r="Y23" s="2"/>
      <c r="Z23" s="2"/>
    </row>
    <row r="24" spans="1:26" ht="19.5" customHeight="1">
      <c r="A24" s="97"/>
      <c r="B24" s="120" t="s">
        <v>203</v>
      </c>
      <c r="C24" s="7" t="s">
        <v>211</v>
      </c>
      <c r="D24" s="6" t="s">
        <v>4</v>
      </c>
      <c r="E24" s="278">
        <f>I49</f>
        <v>0</v>
      </c>
      <c r="F24" s="278"/>
      <c r="G24" s="278"/>
      <c r="H24" s="278"/>
      <c r="I24" s="279"/>
      <c r="O24" s="2"/>
      <c r="P24" s="2"/>
      <c r="Q24" s="2"/>
      <c r="R24" s="2"/>
      <c r="S24" s="2"/>
      <c r="T24" s="2"/>
      <c r="U24" s="2"/>
      <c r="V24" s="2"/>
      <c r="W24" s="2"/>
      <c r="X24" s="2"/>
      <c r="Y24" s="2"/>
      <c r="Z24" s="2"/>
    </row>
    <row r="25" spans="1:26" s="8" customFormat="1" ht="19.5" customHeight="1">
      <c r="A25" s="1"/>
      <c r="B25" s="3" t="s">
        <v>292</v>
      </c>
      <c r="C25" s="43" t="s">
        <v>291</v>
      </c>
      <c r="D25" s="42" t="s">
        <v>4</v>
      </c>
      <c r="E25" s="280">
        <f>(E26-E27)*(1-E28)</f>
        <v>0</v>
      </c>
      <c r="F25" s="280"/>
      <c r="G25" s="280"/>
      <c r="H25" s="280"/>
      <c r="I25" s="281"/>
    </row>
    <row r="26" spans="1:26" s="8" customFormat="1" ht="19.5" customHeight="1">
      <c r="A26" s="1"/>
      <c r="B26" s="4" t="s">
        <v>217</v>
      </c>
      <c r="C26" s="7" t="s">
        <v>175</v>
      </c>
      <c r="D26" s="6" t="s">
        <v>4</v>
      </c>
      <c r="E26" s="250"/>
      <c r="F26" s="250"/>
      <c r="G26" s="250"/>
      <c r="H26" s="250"/>
      <c r="I26" s="251"/>
    </row>
    <row r="27" spans="1:26" s="8" customFormat="1" ht="19.5" customHeight="1">
      <c r="A27" s="1"/>
      <c r="B27" s="4" t="s">
        <v>285</v>
      </c>
      <c r="C27" s="7" t="s">
        <v>34</v>
      </c>
      <c r="D27" s="6" t="s">
        <v>4</v>
      </c>
      <c r="E27" s="250"/>
      <c r="F27" s="250"/>
      <c r="G27" s="250"/>
      <c r="H27" s="250"/>
      <c r="I27" s="251"/>
    </row>
    <row r="28" spans="1:26" s="8" customFormat="1" ht="19.5" customHeight="1">
      <c r="A28" s="1"/>
      <c r="B28" s="122" t="s">
        <v>287</v>
      </c>
      <c r="C28" s="11" t="s">
        <v>290</v>
      </c>
      <c r="D28" s="44" t="s">
        <v>5</v>
      </c>
      <c r="E28" s="282"/>
      <c r="F28" s="283"/>
      <c r="G28" s="283"/>
      <c r="H28" s="283"/>
      <c r="I28" s="284"/>
    </row>
    <row r="29" spans="1:26" s="8" customFormat="1" ht="19.5" customHeight="1">
      <c r="A29" s="1"/>
      <c r="B29" s="62" t="s">
        <v>283</v>
      </c>
      <c r="C29" s="43" t="s">
        <v>286</v>
      </c>
      <c r="D29" s="42" t="s">
        <v>4</v>
      </c>
      <c r="E29" s="280">
        <f>I55</f>
        <v>0</v>
      </c>
      <c r="F29" s="280"/>
      <c r="G29" s="280"/>
      <c r="H29" s="280"/>
      <c r="I29" s="281"/>
    </row>
    <row r="30" spans="1:26" ht="31">
      <c r="A30" s="97"/>
      <c r="B30" s="55" t="s">
        <v>176</v>
      </c>
      <c r="C30" s="80" t="s">
        <v>298</v>
      </c>
      <c r="D30" s="9" t="s">
        <v>4</v>
      </c>
      <c r="E30" s="227">
        <f>E12+E14-E19+E25+E29</f>
        <v>0</v>
      </c>
      <c r="F30" s="227"/>
      <c r="G30" s="227"/>
      <c r="H30" s="227"/>
      <c r="I30" s="228"/>
    </row>
    <row r="31" spans="1:26" ht="33">
      <c r="A31" s="97"/>
      <c r="B31" s="55" t="s">
        <v>336</v>
      </c>
      <c r="C31" s="80" t="s">
        <v>314</v>
      </c>
      <c r="D31" s="9" t="s">
        <v>4</v>
      </c>
      <c r="E31" s="285"/>
      <c r="F31" s="285"/>
      <c r="G31" s="285"/>
      <c r="H31" s="285"/>
      <c r="I31" s="286"/>
    </row>
    <row r="32" spans="1:26" ht="33">
      <c r="A32" s="97"/>
      <c r="B32" s="55" t="s">
        <v>339</v>
      </c>
      <c r="C32" s="80" t="s">
        <v>315</v>
      </c>
      <c r="D32" s="9" t="s">
        <v>4</v>
      </c>
      <c r="E32" s="287"/>
      <c r="F32" s="288"/>
      <c r="G32" s="288"/>
      <c r="H32" s="288"/>
      <c r="I32" s="289"/>
    </row>
    <row r="33" spans="1:26" ht="31">
      <c r="A33" s="97"/>
      <c r="B33" s="55" t="s">
        <v>326</v>
      </c>
      <c r="C33" s="80" t="s">
        <v>316</v>
      </c>
      <c r="D33" s="9" t="s">
        <v>4</v>
      </c>
      <c r="E33" s="290">
        <f>E30-E31</f>
        <v>0</v>
      </c>
      <c r="F33" s="291"/>
      <c r="G33" s="291"/>
      <c r="H33" s="291"/>
      <c r="I33" s="292"/>
    </row>
    <row r="34" spans="1:26" ht="19.5" customHeight="1">
      <c r="A34" s="98"/>
      <c r="B34" s="232" t="s">
        <v>29</v>
      </c>
      <c r="C34" s="233"/>
      <c r="D34" s="233"/>
      <c r="E34" s="233"/>
      <c r="F34" s="233"/>
      <c r="G34" s="233"/>
      <c r="H34" s="233"/>
      <c r="I34" s="234"/>
      <c r="O34" s="2"/>
      <c r="P34" s="2"/>
      <c r="Q34" s="2"/>
      <c r="R34" s="2"/>
      <c r="S34" s="2"/>
      <c r="T34" s="2"/>
      <c r="U34" s="2"/>
      <c r="V34" s="2"/>
      <c r="W34" s="2"/>
      <c r="X34" s="2"/>
      <c r="Y34" s="2"/>
      <c r="Z34" s="2"/>
    </row>
    <row r="35" spans="1:26" s="8" customFormat="1" ht="19.5" customHeight="1">
      <c r="A35" s="1"/>
      <c r="B35" s="56" t="s">
        <v>31</v>
      </c>
      <c r="C35" s="57" t="s">
        <v>6</v>
      </c>
      <c r="D35" s="58" t="s">
        <v>3</v>
      </c>
      <c r="E35" s="59" t="s">
        <v>61</v>
      </c>
      <c r="F35" s="59" t="s">
        <v>62</v>
      </c>
      <c r="G35" s="60" t="s">
        <v>63</v>
      </c>
      <c r="H35" s="59" t="s">
        <v>64</v>
      </c>
      <c r="I35" s="61" t="s">
        <v>17</v>
      </c>
    </row>
    <row r="36" spans="1:26" s="8" customFormat="1" ht="19.5" customHeight="1">
      <c r="A36" s="1"/>
      <c r="B36" s="62" t="s">
        <v>179</v>
      </c>
      <c r="C36" s="63" t="s">
        <v>297</v>
      </c>
      <c r="D36" s="64" t="s">
        <v>4</v>
      </c>
      <c r="E36" s="83">
        <f>E37+E38+E39+E42</f>
        <v>0</v>
      </c>
      <c r="F36" s="83">
        <f>F37+F38+F39+F42</f>
        <v>0</v>
      </c>
      <c r="G36" s="83">
        <f>G37+G38+G39+G42</f>
        <v>0</v>
      </c>
      <c r="H36" s="83">
        <f>H37+H38+H39+H42</f>
        <v>0</v>
      </c>
      <c r="I36" s="84">
        <f>I37+I38+I39+I42</f>
        <v>0</v>
      </c>
    </row>
    <row r="37" spans="1:26" s="8" customFormat="1" ht="19.5" customHeight="1">
      <c r="A37" s="1"/>
      <c r="B37" s="10" t="s">
        <v>10</v>
      </c>
      <c r="C37" s="11" t="s">
        <v>20</v>
      </c>
      <c r="D37" s="44" t="s">
        <v>4</v>
      </c>
      <c r="E37" s="106"/>
      <c r="F37" s="85"/>
      <c r="G37" s="86"/>
      <c r="H37" s="107"/>
      <c r="I37" s="87">
        <f>E37+H37</f>
        <v>0</v>
      </c>
    </row>
    <row r="38" spans="1:26" s="8" customFormat="1" ht="19.5" customHeight="1">
      <c r="A38" s="1"/>
      <c r="B38" s="10" t="s">
        <v>11</v>
      </c>
      <c r="C38" s="11" t="s">
        <v>18</v>
      </c>
      <c r="D38" s="44" t="s">
        <v>4</v>
      </c>
      <c r="E38" s="88"/>
      <c r="F38" s="107"/>
      <c r="G38" s="85"/>
      <c r="H38" s="107"/>
      <c r="I38" s="87">
        <f>F38+H38</f>
        <v>0</v>
      </c>
    </row>
    <row r="39" spans="1:26" s="8" customFormat="1" ht="19.5" customHeight="1">
      <c r="A39" s="1"/>
      <c r="B39" s="65" t="s">
        <v>47</v>
      </c>
      <c r="C39" s="11" t="s">
        <v>180</v>
      </c>
      <c r="D39" s="44"/>
      <c r="E39" s="88"/>
      <c r="F39" s="85"/>
      <c r="G39" s="89">
        <f>SUM(G40:G41)</f>
        <v>0</v>
      </c>
      <c r="H39" s="85"/>
      <c r="I39" s="87">
        <f>G39</f>
        <v>0</v>
      </c>
    </row>
    <row r="40" spans="1:26" s="8" customFormat="1" ht="19.5" customHeight="1">
      <c r="A40" s="1"/>
      <c r="B40" s="67" t="s">
        <v>30</v>
      </c>
      <c r="C40" s="11" t="s">
        <v>116</v>
      </c>
      <c r="D40" s="44" t="s">
        <v>4</v>
      </c>
      <c r="E40" s="88"/>
      <c r="F40" s="85"/>
      <c r="G40" s="107"/>
      <c r="H40" s="85"/>
      <c r="I40" s="90"/>
    </row>
    <row r="41" spans="1:26" s="8" customFormat="1" ht="19.5" customHeight="1">
      <c r="A41" s="1"/>
      <c r="B41" s="67" t="s">
        <v>230</v>
      </c>
      <c r="C41" s="11" t="s">
        <v>35</v>
      </c>
      <c r="D41" s="44" t="s">
        <v>4</v>
      </c>
      <c r="E41" s="88"/>
      <c r="F41" s="85"/>
      <c r="G41" s="107"/>
      <c r="H41" s="85"/>
      <c r="I41" s="90"/>
    </row>
    <row r="42" spans="1:26" s="8" customFormat="1" ht="19.5" customHeight="1">
      <c r="A42" s="1"/>
      <c r="B42" s="10" t="s">
        <v>67</v>
      </c>
      <c r="C42" s="11" t="s">
        <v>23</v>
      </c>
      <c r="D42" s="44" t="s">
        <v>4</v>
      </c>
      <c r="E42" s="88"/>
      <c r="F42" s="85"/>
      <c r="G42" s="85"/>
      <c r="H42" s="107"/>
      <c r="I42" s="87">
        <f>H42</f>
        <v>0</v>
      </c>
    </row>
    <row r="43" spans="1:26" s="8" customFormat="1" ht="19.5" customHeight="1">
      <c r="A43" s="1"/>
      <c r="B43" s="62" t="s">
        <v>178</v>
      </c>
      <c r="C43" s="68" t="s">
        <v>181</v>
      </c>
      <c r="D43" s="69" t="s">
        <v>4</v>
      </c>
      <c r="E43" s="83">
        <f>E44+E45+E46+E47+E48</f>
        <v>0</v>
      </c>
      <c r="F43" s="83">
        <f>F44+F45+F46+F47+F48</f>
        <v>0</v>
      </c>
      <c r="G43" s="83">
        <f>G44+G45+G46+G47+G48</f>
        <v>0</v>
      </c>
      <c r="H43" s="83">
        <f>H44+H45+H46+H47+H48</f>
        <v>0</v>
      </c>
      <c r="I43" s="84">
        <f>I44+I45+I46+I47+I48</f>
        <v>0</v>
      </c>
    </row>
    <row r="44" spans="1:26" s="8" customFormat="1" ht="19.5" customHeight="1">
      <c r="A44" s="1"/>
      <c r="B44" s="10" t="s">
        <v>10</v>
      </c>
      <c r="C44" s="70" t="s">
        <v>21</v>
      </c>
      <c r="D44" s="44" t="s">
        <v>4</v>
      </c>
      <c r="E44" s="106"/>
      <c r="F44" s="85"/>
      <c r="G44" s="86"/>
      <c r="H44" s="107"/>
      <c r="I44" s="87">
        <f>E44+H44</f>
        <v>0</v>
      </c>
    </row>
    <row r="45" spans="1:26" ht="19.5" customHeight="1">
      <c r="B45" s="10" t="s">
        <v>11</v>
      </c>
      <c r="C45" s="11" t="s">
        <v>22</v>
      </c>
      <c r="D45" s="44" t="s">
        <v>4</v>
      </c>
      <c r="E45" s="88"/>
      <c r="F45" s="107"/>
      <c r="G45" s="85"/>
      <c r="H45" s="107"/>
      <c r="I45" s="87">
        <f>F45+H45</f>
        <v>0</v>
      </c>
      <c r="O45" s="2"/>
      <c r="P45" s="2"/>
      <c r="Q45" s="2"/>
      <c r="R45" s="2"/>
      <c r="S45" s="2"/>
      <c r="T45" s="2"/>
      <c r="U45" s="2"/>
      <c r="V45" s="2"/>
      <c r="W45" s="2"/>
      <c r="X45" s="2"/>
      <c r="Y45" s="2"/>
      <c r="Z45" s="2"/>
    </row>
    <row r="46" spans="1:26" s="8" customFormat="1" ht="19.5" customHeight="1">
      <c r="A46" s="1"/>
      <c r="B46" s="65" t="s">
        <v>248</v>
      </c>
      <c r="C46" s="11" t="s">
        <v>254</v>
      </c>
      <c r="D46" s="44" t="s">
        <v>4</v>
      </c>
      <c r="E46" s="88"/>
      <c r="F46" s="85"/>
      <c r="G46" s="107"/>
      <c r="H46" s="85"/>
      <c r="I46" s="87">
        <f>G46</f>
        <v>0</v>
      </c>
    </row>
    <row r="47" spans="1:26" s="8" customFormat="1" ht="19.5" customHeight="1">
      <c r="A47" s="1"/>
      <c r="B47" s="10" t="s">
        <v>12</v>
      </c>
      <c r="C47" s="11" t="s">
        <v>37</v>
      </c>
      <c r="D47" s="44" t="s">
        <v>4</v>
      </c>
      <c r="E47" s="88"/>
      <c r="F47" s="85"/>
      <c r="G47" s="85"/>
      <c r="H47" s="107"/>
      <c r="I47" s="87">
        <f>H47</f>
        <v>0</v>
      </c>
    </row>
    <row r="48" spans="1:26" s="8" customFormat="1" ht="19.5" customHeight="1">
      <c r="A48" s="1"/>
      <c r="B48" s="71" t="s">
        <v>253</v>
      </c>
      <c r="C48" s="11" t="s">
        <v>38</v>
      </c>
      <c r="D48" s="44" t="s">
        <v>4</v>
      </c>
      <c r="E48" s="88"/>
      <c r="F48" s="85"/>
      <c r="G48" s="85"/>
      <c r="H48" s="107"/>
      <c r="I48" s="87">
        <f>H48</f>
        <v>0</v>
      </c>
    </row>
    <row r="49" spans="1:26" s="8" customFormat="1" ht="19.5" customHeight="1">
      <c r="A49" s="1"/>
      <c r="B49" s="62" t="s">
        <v>177</v>
      </c>
      <c r="C49" s="63" t="s">
        <v>183</v>
      </c>
      <c r="D49" s="69" t="s">
        <v>4</v>
      </c>
      <c r="E49" s="91">
        <f>E50+E51+E52+E53+E54</f>
        <v>0</v>
      </c>
      <c r="F49" s="91">
        <f>F50+F51+F52+F53+F54</f>
        <v>0</v>
      </c>
      <c r="G49" s="91">
        <f>G50+G51+G52+G53+G54</f>
        <v>0</v>
      </c>
      <c r="H49" s="91">
        <f>H50+H51+H52+H53+H54</f>
        <v>0</v>
      </c>
      <c r="I49" s="92">
        <f>I50+I51+I52+I53+I54</f>
        <v>0</v>
      </c>
    </row>
    <row r="50" spans="1:26" s="8" customFormat="1" ht="19.5" customHeight="1">
      <c r="A50" s="1"/>
      <c r="B50" s="10" t="s">
        <v>10</v>
      </c>
      <c r="C50" s="11" t="s">
        <v>39</v>
      </c>
      <c r="D50" s="44" t="s">
        <v>4</v>
      </c>
      <c r="E50" s="106"/>
      <c r="F50" s="85"/>
      <c r="G50" s="85"/>
      <c r="H50" s="107"/>
      <c r="I50" s="93">
        <f>E50+H50</f>
        <v>0</v>
      </c>
    </row>
    <row r="51" spans="1:26" s="8" customFormat="1" ht="19.5" customHeight="1">
      <c r="A51" s="1"/>
      <c r="B51" s="10" t="s">
        <v>11</v>
      </c>
      <c r="C51" s="11" t="s">
        <v>182</v>
      </c>
      <c r="D51" s="44" t="s">
        <v>4</v>
      </c>
      <c r="E51" s="88"/>
      <c r="F51" s="107"/>
      <c r="G51" s="85"/>
      <c r="H51" s="107"/>
      <c r="I51" s="87">
        <f>F51+H51</f>
        <v>0</v>
      </c>
    </row>
    <row r="52" spans="1:26" s="8" customFormat="1" ht="19.5" customHeight="1">
      <c r="A52" s="1"/>
      <c r="B52" s="65" t="s">
        <v>251</v>
      </c>
      <c r="C52" s="11" t="s">
        <v>247</v>
      </c>
      <c r="D52" s="44" t="s">
        <v>4</v>
      </c>
      <c r="E52" s="88"/>
      <c r="F52" s="85"/>
      <c r="G52" s="107"/>
      <c r="H52" s="85"/>
      <c r="I52" s="87">
        <f>G52</f>
        <v>0</v>
      </c>
    </row>
    <row r="53" spans="1:26" s="8" customFormat="1" ht="19.5" customHeight="1">
      <c r="A53" s="1"/>
      <c r="B53" s="10" t="s">
        <v>12</v>
      </c>
      <c r="C53" s="11" t="s">
        <v>40</v>
      </c>
      <c r="D53" s="44" t="s">
        <v>4</v>
      </c>
      <c r="E53" s="88"/>
      <c r="F53" s="85"/>
      <c r="G53" s="85"/>
      <c r="H53" s="107"/>
      <c r="I53" s="94">
        <f>H53</f>
        <v>0</v>
      </c>
    </row>
    <row r="54" spans="1:26" s="8" customFormat="1" ht="19.5" customHeight="1">
      <c r="A54" s="1"/>
      <c r="B54" s="71" t="s">
        <v>252</v>
      </c>
      <c r="C54" s="11" t="s">
        <v>41</v>
      </c>
      <c r="D54" s="44" t="s">
        <v>4</v>
      </c>
      <c r="E54" s="88"/>
      <c r="F54" s="85"/>
      <c r="G54" s="85"/>
      <c r="H54" s="107"/>
      <c r="I54" s="94">
        <f>H54</f>
        <v>0</v>
      </c>
    </row>
    <row r="55" spans="1:26" s="8" customFormat="1" ht="19.5" customHeight="1">
      <c r="A55" s="1"/>
      <c r="B55" s="62" t="s">
        <v>293</v>
      </c>
      <c r="C55" s="66" t="s">
        <v>289</v>
      </c>
      <c r="D55" s="44" t="s">
        <v>4</v>
      </c>
      <c r="E55" s="101">
        <f>(E56-E57)*(1-$I$58)</f>
        <v>0</v>
      </c>
      <c r="F55" s="101">
        <f t="shared" ref="F55:H55" si="0">(F56-F57)*(1-$I$58)</f>
        <v>0</v>
      </c>
      <c r="G55" s="101">
        <f t="shared" si="0"/>
        <v>0</v>
      </c>
      <c r="H55" s="101">
        <f t="shared" si="0"/>
        <v>0</v>
      </c>
      <c r="I55" s="100">
        <f>(I56-I57)*(1-$I$58)</f>
        <v>0</v>
      </c>
    </row>
    <row r="56" spans="1:26" s="8" customFormat="1" ht="19.5" customHeight="1">
      <c r="A56" s="1"/>
      <c r="B56" s="4" t="s">
        <v>217</v>
      </c>
      <c r="C56" s="11" t="s">
        <v>42</v>
      </c>
      <c r="D56" s="44" t="s">
        <v>4</v>
      </c>
      <c r="E56" s="106"/>
      <c r="F56" s="106"/>
      <c r="G56" s="106"/>
      <c r="H56" s="106"/>
      <c r="I56" s="87">
        <f>SUM(E56:H56)</f>
        <v>0</v>
      </c>
    </row>
    <row r="57" spans="1:26" s="8" customFormat="1" ht="19.5" customHeight="1">
      <c r="A57" s="1"/>
      <c r="B57" s="4" t="s">
        <v>284</v>
      </c>
      <c r="C57" s="11" t="s">
        <v>184</v>
      </c>
      <c r="D57" s="44" t="s">
        <v>4</v>
      </c>
      <c r="E57" s="106"/>
      <c r="F57" s="106"/>
      <c r="G57" s="106"/>
      <c r="H57" s="106"/>
      <c r="I57" s="87">
        <f>SUM(E57:H57)</f>
        <v>0</v>
      </c>
    </row>
    <row r="58" spans="1:26" s="8" customFormat="1" ht="19.5" customHeight="1">
      <c r="A58" s="1"/>
      <c r="B58" s="122" t="s">
        <v>287</v>
      </c>
      <c r="C58" s="11" t="s">
        <v>288</v>
      </c>
      <c r="D58" s="44" t="s">
        <v>5</v>
      </c>
      <c r="E58" s="88"/>
      <c r="F58" s="85"/>
      <c r="G58" s="85"/>
      <c r="H58" s="85"/>
      <c r="I58" s="121"/>
    </row>
    <row r="59" spans="1:26" ht="19.5" customHeight="1">
      <c r="B59" s="72" t="s">
        <v>36</v>
      </c>
      <c r="C59" s="63" t="s">
        <v>256</v>
      </c>
      <c r="D59" s="69" t="s">
        <v>4</v>
      </c>
      <c r="E59" s="91">
        <f>E36+E43-E49+E55</f>
        <v>0</v>
      </c>
      <c r="F59" s="91">
        <f>F36+F43-F49+F55</f>
        <v>0</v>
      </c>
      <c r="G59" s="91">
        <f>G36+G43-G49+G55</f>
        <v>0</v>
      </c>
      <c r="H59" s="91">
        <f>H36+H43-H49+H55</f>
        <v>0</v>
      </c>
      <c r="I59" s="92">
        <f>I36+I43-I49+I55</f>
        <v>0</v>
      </c>
      <c r="O59" s="2"/>
      <c r="P59" s="2"/>
      <c r="Q59" s="2"/>
      <c r="R59" s="2"/>
      <c r="S59" s="2"/>
      <c r="T59" s="2"/>
      <c r="U59" s="2"/>
      <c r="V59" s="2"/>
      <c r="W59" s="2"/>
      <c r="X59" s="2"/>
      <c r="Y59" s="2"/>
      <c r="Z59" s="2"/>
    </row>
    <row r="60" spans="1:26" s="8" customFormat="1" ht="33">
      <c r="A60" s="1"/>
      <c r="B60" s="72" t="s">
        <v>340</v>
      </c>
      <c r="C60" s="63" t="s">
        <v>318</v>
      </c>
      <c r="D60" s="69" t="s">
        <v>4</v>
      </c>
      <c r="E60" s="106"/>
      <c r="F60" s="106"/>
      <c r="G60" s="106"/>
      <c r="H60" s="106"/>
      <c r="I60" s="92">
        <f>SUM(E60:H60)</f>
        <v>0</v>
      </c>
    </row>
    <row r="61" spans="1:26" s="8" customFormat="1" ht="33">
      <c r="A61" s="1"/>
      <c r="B61" s="72" t="s">
        <v>341</v>
      </c>
      <c r="C61" s="63" t="s">
        <v>319</v>
      </c>
      <c r="D61" s="69" t="s">
        <v>4</v>
      </c>
      <c r="E61" s="106"/>
      <c r="F61" s="106"/>
      <c r="G61" s="106"/>
      <c r="H61" s="106"/>
      <c r="I61" s="92">
        <f>SUM(E61:H61)</f>
        <v>0</v>
      </c>
    </row>
    <row r="62" spans="1:26" s="8" customFormat="1" ht="31">
      <c r="A62" s="1"/>
      <c r="B62" s="72" t="s">
        <v>331</v>
      </c>
      <c r="C62" s="63" t="s">
        <v>320</v>
      </c>
      <c r="D62" s="69" t="s">
        <v>4</v>
      </c>
      <c r="E62" s="91">
        <f>E59-E60</f>
        <v>0</v>
      </c>
      <c r="F62" s="91">
        <f t="shared" ref="F62:H62" si="1">F59-F60</f>
        <v>0</v>
      </c>
      <c r="G62" s="91">
        <f t="shared" si="1"/>
        <v>0</v>
      </c>
      <c r="H62" s="91">
        <f t="shared" si="1"/>
        <v>0</v>
      </c>
      <c r="I62" s="92">
        <f>I59-I60</f>
        <v>0</v>
      </c>
    </row>
    <row r="63" spans="1:26" s="8" customFormat="1" ht="19.5" customHeight="1">
      <c r="A63" s="1"/>
      <c r="B63" s="72" t="s">
        <v>257</v>
      </c>
      <c r="C63" s="63" t="s">
        <v>187</v>
      </c>
      <c r="D63" s="69" t="s">
        <v>4</v>
      </c>
      <c r="E63" s="88"/>
      <c r="F63" s="88"/>
      <c r="G63" s="88"/>
      <c r="H63" s="88"/>
      <c r="I63" s="92">
        <f>I65+I67</f>
        <v>0</v>
      </c>
    </row>
    <row r="64" spans="1:26" s="8" customFormat="1" ht="19.5" customHeight="1">
      <c r="A64" s="1"/>
      <c r="B64" s="4" t="s">
        <v>235</v>
      </c>
      <c r="C64" s="11"/>
      <c r="D64" s="44" t="s">
        <v>237</v>
      </c>
      <c r="E64" s="88"/>
      <c r="F64" s="88"/>
      <c r="G64" s="88"/>
      <c r="H64" s="88"/>
      <c r="I64" s="108"/>
    </row>
    <row r="65" spans="1:26" s="8" customFormat="1" ht="19.5" customHeight="1">
      <c r="A65" s="1"/>
      <c r="B65" s="4" t="s">
        <v>238</v>
      </c>
      <c r="C65" s="11" t="s">
        <v>185</v>
      </c>
      <c r="D65" s="44" t="s">
        <v>4</v>
      </c>
      <c r="E65" s="88"/>
      <c r="F65" s="88"/>
      <c r="G65" s="88"/>
      <c r="H65" s="88"/>
      <c r="I65" s="87">
        <f>I64/1000</f>
        <v>0</v>
      </c>
    </row>
    <row r="66" spans="1:26" s="8" customFormat="1" ht="19.5" customHeight="1">
      <c r="A66" s="1"/>
      <c r="B66" s="4" t="s">
        <v>236</v>
      </c>
      <c r="C66" s="11"/>
      <c r="D66" s="44" t="s">
        <v>237</v>
      </c>
      <c r="E66" s="88"/>
      <c r="F66" s="88"/>
      <c r="G66" s="88"/>
      <c r="H66" s="88"/>
      <c r="I66" s="108"/>
    </row>
    <row r="67" spans="1:26" s="8" customFormat="1" ht="19.5" customHeight="1">
      <c r="A67" s="1"/>
      <c r="B67" s="4" t="s">
        <v>239</v>
      </c>
      <c r="C67" s="11" t="s">
        <v>186</v>
      </c>
      <c r="D67" s="44" t="s">
        <v>4</v>
      </c>
      <c r="E67" s="88"/>
      <c r="F67" s="88"/>
      <c r="G67" s="88"/>
      <c r="H67" s="88"/>
      <c r="I67" s="87">
        <f>I66/1000</f>
        <v>0</v>
      </c>
    </row>
    <row r="68" spans="1:26" ht="19.5" customHeight="1">
      <c r="B68" s="299" t="s">
        <v>54</v>
      </c>
      <c r="C68" s="300"/>
      <c r="D68" s="300"/>
      <c r="E68" s="300"/>
      <c r="F68" s="300"/>
      <c r="G68" s="300"/>
      <c r="H68" s="300"/>
      <c r="I68" s="301"/>
      <c r="O68" s="2"/>
      <c r="P68" s="2"/>
      <c r="Q68" s="2"/>
      <c r="R68" s="2"/>
      <c r="S68" s="2"/>
      <c r="T68" s="2"/>
      <c r="U68" s="2"/>
      <c r="V68" s="2"/>
      <c r="W68" s="2"/>
      <c r="X68" s="2"/>
      <c r="Y68" s="2"/>
      <c r="Z68" s="2"/>
    </row>
    <row r="69" spans="1:26" ht="19.5" customHeight="1">
      <c r="B69" s="73" t="s">
        <v>2</v>
      </c>
      <c r="C69" s="53" t="s">
        <v>6</v>
      </c>
      <c r="D69" s="54" t="s">
        <v>3</v>
      </c>
      <c r="E69" s="13" t="s">
        <v>61</v>
      </c>
      <c r="F69" s="13" t="s">
        <v>62</v>
      </c>
      <c r="G69" s="45" t="s">
        <v>63</v>
      </c>
      <c r="H69" s="13" t="s">
        <v>64</v>
      </c>
      <c r="I69" s="14" t="s">
        <v>17</v>
      </c>
      <c r="O69" s="2"/>
      <c r="P69" s="2"/>
      <c r="Q69" s="2"/>
      <c r="R69" s="2"/>
      <c r="S69" s="2"/>
      <c r="T69" s="2"/>
      <c r="U69" s="2"/>
      <c r="V69" s="2"/>
      <c r="W69" s="2"/>
      <c r="X69" s="2"/>
      <c r="Y69" s="2"/>
      <c r="Z69" s="2"/>
    </row>
    <row r="70" spans="1:26" s="8" customFormat="1" ht="19.5" customHeight="1">
      <c r="A70" s="2"/>
      <c r="B70" s="74" t="s">
        <v>58</v>
      </c>
      <c r="C70" s="75" t="s">
        <v>188</v>
      </c>
      <c r="D70" s="6" t="s">
        <v>5</v>
      </c>
      <c r="E70" s="76">
        <f>Form_B_DISCOM!E35</f>
        <v>0</v>
      </c>
      <c r="F70" s="76">
        <f>Form_B_DISCOM!F35</f>
        <v>0</v>
      </c>
      <c r="G70" s="76">
        <f>Form_B_DISCOM!G35</f>
        <v>0</v>
      </c>
      <c r="H70" s="76">
        <f>Form_B_DISCOM!H35</f>
        <v>0</v>
      </c>
      <c r="I70" s="77">
        <f>Form_B_DISCOM!I35</f>
        <v>0</v>
      </c>
    </row>
    <row r="71" spans="1:26" ht="19.5" customHeight="1">
      <c r="B71" s="74" t="s">
        <v>44</v>
      </c>
      <c r="C71" s="75" t="s">
        <v>317</v>
      </c>
      <c r="D71" s="6" t="s">
        <v>4</v>
      </c>
      <c r="E71" s="118">
        <f>$E$33*E70</f>
        <v>0</v>
      </c>
      <c r="F71" s="118">
        <f t="shared" ref="F71:H71" si="2">$E$33*F70</f>
        <v>0</v>
      </c>
      <c r="G71" s="118">
        <f t="shared" si="2"/>
        <v>0</v>
      </c>
      <c r="H71" s="118">
        <f t="shared" si="2"/>
        <v>0</v>
      </c>
      <c r="I71" s="119">
        <f>$E$33*I70</f>
        <v>0</v>
      </c>
    </row>
    <row r="72" spans="1:26" ht="19.5" customHeight="1">
      <c r="B72" s="115" t="s">
        <v>277</v>
      </c>
      <c r="C72" s="75" t="s">
        <v>321</v>
      </c>
      <c r="D72" s="6" t="s">
        <v>4</v>
      </c>
      <c r="E72" s="95">
        <f>E62</f>
        <v>0</v>
      </c>
      <c r="F72" s="95">
        <f t="shared" ref="F72:H72" si="3">F62</f>
        <v>0</v>
      </c>
      <c r="G72" s="95">
        <f t="shared" si="3"/>
        <v>0</v>
      </c>
      <c r="H72" s="95">
        <f t="shared" si="3"/>
        <v>0</v>
      </c>
      <c r="I72" s="96">
        <f>I62</f>
        <v>0</v>
      </c>
    </row>
    <row r="73" spans="1:26" ht="19.5" customHeight="1">
      <c r="B73" s="115" t="s">
        <v>309</v>
      </c>
      <c r="C73" s="5" t="s">
        <v>322</v>
      </c>
      <c r="D73" s="6" t="s">
        <v>5</v>
      </c>
      <c r="E73" s="15">
        <f>IF($E$33=0,0,E72/$E$33)</f>
        <v>0</v>
      </c>
      <c r="F73" s="15">
        <f t="shared" ref="F73:H73" si="4">IF($E$33=0,0,F72/$E$33)</f>
        <v>0</v>
      </c>
      <c r="G73" s="15">
        <f t="shared" si="4"/>
        <v>0</v>
      </c>
      <c r="H73" s="15">
        <f t="shared" si="4"/>
        <v>0</v>
      </c>
      <c r="I73" s="12">
        <f>IF($E$33=0,0,I72/$E$33)</f>
        <v>0</v>
      </c>
    </row>
    <row r="74" spans="1:26" ht="19.5" customHeight="1">
      <c r="B74" s="71" t="s">
        <v>275</v>
      </c>
      <c r="C74" s="6" t="s">
        <v>323</v>
      </c>
      <c r="D74" s="6" t="s">
        <v>4</v>
      </c>
      <c r="E74" s="95">
        <f>E72-E71</f>
        <v>0</v>
      </c>
      <c r="F74" s="95">
        <f>F72-F71</f>
        <v>0</v>
      </c>
      <c r="G74" s="95">
        <f>G72-G71</f>
        <v>0</v>
      </c>
      <c r="H74" s="95">
        <f>H72-H71</f>
        <v>0</v>
      </c>
      <c r="I74" s="96">
        <f>I72-I71</f>
        <v>0</v>
      </c>
    </row>
    <row r="75" spans="1:26" ht="19.5" customHeight="1" thickBot="1">
      <c r="B75" s="134" t="s">
        <v>324</v>
      </c>
      <c r="C75" s="131" t="s">
        <v>302</v>
      </c>
      <c r="D75" s="131" t="s">
        <v>5</v>
      </c>
      <c r="E75" s="132">
        <f>E73-E70</f>
        <v>0</v>
      </c>
      <c r="F75" s="132">
        <f t="shared" ref="F75:I75" si="5">F73-F70</f>
        <v>0</v>
      </c>
      <c r="G75" s="132">
        <f t="shared" si="5"/>
        <v>0</v>
      </c>
      <c r="H75" s="132">
        <f t="shared" si="5"/>
        <v>0</v>
      </c>
      <c r="I75" s="133">
        <f t="shared" si="5"/>
        <v>0</v>
      </c>
    </row>
    <row r="76" spans="1:26" ht="19.5" customHeight="1">
      <c r="B76" s="137" t="s">
        <v>276</v>
      </c>
      <c r="C76" s="138" t="s">
        <v>304</v>
      </c>
      <c r="D76" s="138" t="s">
        <v>4</v>
      </c>
      <c r="E76" s="139"/>
      <c r="F76" s="139"/>
      <c r="G76" s="140">
        <f>IF(G74&gt;=0,G74,IF((I63+G74)&gt;0,0,I63+G74))</f>
        <v>0</v>
      </c>
      <c r="H76" s="139"/>
      <c r="I76" s="141">
        <f>I63+I74</f>
        <v>0</v>
      </c>
    </row>
    <row r="77" spans="1:26" ht="19.5" customHeight="1">
      <c r="B77" s="115" t="s">
        <v>303</v>
      </c>
      <c r="C77" s="5" t="s">
        <v>325</v>
      </c>
      <c r="D77" s="6" t="s">
        <v>5</v>
      </c>
      <c r="E77" s="142"/>
      <c r="F77" s="142"/>
      <c r="G77" s="15">
        <f>IF($E$33=0,0,(G71+G76)/$E$33)</f>
        <v>0</v>
      </c>
      <c r="H77" s="142"/>
      <c r="I77" s="12">
        <f>IF($E$33=0,0,(I71+I76)/$E$33)</f>
        <v>0</v>
      </c>
    </row>
    <row r="78" spans="1:26" ht="19.5" customHeight="1" thickBot="1">
      <c r="B78" s="78" t="s">
        <v>276</v>
      </c>
      <c r="C78" s="136" t="s">
        <v>305</v>
      </c>
      <c r="D78" s="79" t="s">
        <v>5</v>
      </c>
      <c r="E78" s="117"/>
      <c r="F78" s="117"/>
      <c r="G78" s="143">
        <f>G77-G70</f>
        <v>0</v>
      </c>
      <c r="H78" s="117"/>
      <c r="I78" s="144">
        <f>I77-I70</f>
        <v>0</v>
      </c>
    </row>
    <row r="79" spans="1:26" ht="19.5" customHeight="1">
      <c r="C79" s="50"/>
      <c r="O79" s="2"/>
      <c r="P79" s="2"/>
      <c r="Q79" s="2"/>
      <c r="R79" s="2"/>
      <c r="S79" s="2"/>
      <c r="T79" s="2"/>
      <c r="U79" s="2"/>
      <c r="V79" s="2"/>
      <c r="W79" s="2"/>
      <c r="X79" s="2"/>
      <c r="Y79" s="2"/>
      <c r="Z79" s="2"/>
    </row>
    <row r="80" spans="1:26" ht="19.5" customHeight="1">
      <c r="B80" s="206" t="s">
        <v>43</v>
      </c>
      <c r="C80" s="206"/>
      <c r="D80" s="206"/>
      <c r="E80" s="206"/>
      <c r="F80" s="206"/>
      <c r="G80" s="206"/>
      <c r="H80" s="206"/>
      <c r="I80" s="206"/>
      <c r="O80" s="2"/>
      <c r="P80" s="2"/>
      <c r="Q80" s="2"/>
      <c r="R80" s="2"/>
      <c r="S80" s="2"/>
      <c r="T80" s="2"/>
      <c r="U80" s="2"/>
      <c r="V80" s="2"/>
      <c r="W80" s="2"/>
      <c r="X80" s="2"/>
      <c r="Y80" s="2"/>
      <c r="Z80" s="2"/>
    </row>
    <row r="81" spans="2:26" ht="35" customHeight="1">
      <c r="B81" s="16" t="s">
        <v>55</v>
      </c>
      <c r="C81" s="213" t="s">
        <v>60</v>
      </c>
      <c r="D81" s="214"/>
      <c r="E81" s="215" t="s">
        <v>57</v>
      </c>
      <c r="F81" s="216"/>
      <c r="G81" s="217"/>
      <c r="H81" s="218" t="s">
        <v>56</v>
      </c>
      <c r="I81" s="219"/>
      <c r="O81" s="2"/>
      <c r="P81" s="2"/>
      <c r="Q81" s="2"/>
      <c r="R81" s="2"/>
      <c r="S81" s="2"/>
      <c r="T81" s="2"/>
      <c r="U81" s="2"/>
      <c r="V81" s="2"/>
      <c r="W81" s="2"/>
      <c r="X81" s="2"/>
      <c r="Y81" s="2"/>
      <c r="Z81" s="2"/>
    </row>
    <row r="82" spans="2:26" ht="35" customHeight="1">
      <c r="B82" s="197" t="s">
        <v>299</v>
      </c>
      <c r="C82" s="198"/>
      <c r="D82" s="198"/>
      <c r="E82" s="198"/>
      <c r="F82" s="198"/>
      <c r="G82" s="198"/>
      <c r="H82" s="198"/>
      <c r="I82" s="199"/>
    </row>
    <row r="83" spans="2:26" ht="46" customHeight="1">
      <c r="B83" s="197" t="s">
        <v>294</v>
      </c>
      <c r="C83" s="198"/>
      <c r="D83" s="198"/>
      <c r="E83" s="198"/>
      <c r="F83" s="198"/>
      <c r="G83" s="198"/>
      <c r="H83" s="198"/>
      <c r="I83" s="199"/>
    </row>
    <row r="84" spans="2:26" ht="35" customHeight="1">
      <c r="B84" s="197" t="s">
        <v>337</v>
      </c>
      <c r="C84" s="198"/>
      <c r="D84" s="198"/>
      <c r="E84" s="198"/>
      <c r="F84" s="198"/>
      <c r="G84" s="198"/>
      <c r="H84" s="198"/>
      <c r="I84" s="199"/>
    </row>
    <row r="85" spans="2:26" ht="35" customHeight="1">
      <c r="B85" s="197" t="s">
        <v>338</v>
      </c>
      <c r="C85" s="198"/>
      <c r="D85" s="198"/>
      <c r="E85" s="198"/>
      <c r="F85" s="198"/>
      <c r="G85" s="198"/>
      <c r="H85" s="198"/>
      <c r="I85" s="199"/>
    </row>
    <row r="86" spans="2:26" ht="19.5" customHeight="1">
      <c r="B86" s="293" t="s">
        <v>45</v>
      </c>
      <c r="C86" s="294"/>
      <c r="D86" s="294"/>
      <c r="E86" s="294"/>
      <c r="F86" s="294"/>
      <c r="G86" s="294"/>
      <c r="H86" s="294"/>
      <c r="I86" s="295"/>
    </row>
    <row r="87" spans="2:26" ht="49.5" customHeight="1">
      <c r="B87" s="296" t="s">
        <v>250</v>
      </c>
      <c r="C87" s="294"/>
      <c r="D87" s="294"/>
      <c r="E87" s="294"/>
      <c r="F87" s="294"/>
      <c r="G87" s="294"/>
      <c r="H87" s="294"/>
      <c r="I87" s="295"/>
    </row>
    <row r="88" spans="2:26" ht="34" customHeight="1">
      <c r="B88" s="197" t="s">
        <v>48</v>
      </c>
      <c r="C88" s="198"/>
      <c r="D88" s="198"/>
      <c r="E88" s="198"/>
      <c r="F88" s="198"/>
      <c r="G88" s="198"/>
      <c r="H88" s="198"/>
      <c r="I88" s="199"/>
    </row>
    <row r="89" spans="2:26" ht="39.5" customHeight="1">
      <c r="B89" s="197" t="s">
        <v>49</v>
      </c>
      <c r="C89" s="198"/>
      <c r="D89" s="198"/>
      <c r="E89" s="198"/>
      <c r="F89" s="198"/>
      <c r="G89" s="198"/>
      <c r="H89" s="198"/>
      <c r="I89" s="199"/>
    </row>
    <row r="90" spans="2:26" ht="59" customHeight="1">
      <c r="B90" s="197" t="s">
        <v>50</v>
      </c>
      <c r="C90" s="198"/>
      <c r="D90" s="198"/>
      <c r="E90" s="198"/>
      <c r="F90" s="198"/>
      <c r="G90" s="198"/>
      <c r="H90" s="198"/>
      <c r="I90" s="199"/>
    </row>
    <row r="91" spans="2:26" ht="123.5" customHeight="1">
      <c r="B91" s="197" t="s">
        <v>246</v>
      </c>
      <c r="C91" s="198"/>
      <c r="D91" s="198"/>
      <c r="E91" s="198"/>
      <c r="F91" s="198"/>
      <c r="G91" s="198"/>
      <c r="H91" s="198"/>
      <c r="I91" s="199"/>
    </row>
    <row r="92" spans="2:26" ht="36" customHeight="1">
      <c r="B92" s="197" t="s">
        <v>52</v>
      </c>
      <c r="C92" s="198"/>
      <c r="D92" s="198"/>
      <c r="E92" s="198"/>
      <c r="F92" s="198"/>
      <c r="G92" s="198"/>
      <c r="H92" s="198"/>
      <c r="I92" s="199"/>
    </row>
    <row r="93" spans="2:26" ht="36" customHeight="1">
      <c r="B93" s="197" t="s">
        <v>245</v>
      </c>
      <c r="C93" s="198"/>
      <c r="D93" s="198"/>
      <c r="E93" s="198"/>
      <c r="F93" s="198"/>
      <c r="G93" s="198"/>
      <c r="H93" s="198"/>
      <c r="I93" s="199"/>
    </row>
    <row r="94" spans="2:26" ht="34" customHeight="1">
      <c r="B94" s="197" t="s">
        <v>231</v>
      </c>
      <c r="C94" s="198"/>
      <c r="D94" s="198"/>
      <c r="E94" s="198"/>
      <c r="F94" s="198"/>
      <c r="G94" s="198"/>
      <c r="H94" s="198"/>
      <c r="I94" s="199"/>
    </row>
    <row r="95" spans="2:26" ht="50.5" customHeight="1">
      <c r="B95" s="197" t="s">
        <v>249</v>
      </c>
      <c r="C95" s="198"/>
      <c r="D95" s="198"/>
      <c r="E95" s="198"/>
      <c r="F95" s="198"/>
      <c r="G95" s="198"/>
      <c r="H95" s="198"/>
      <c r="I95" s="199"/>
    </row>
    <row r="96" spans="2:26" ht="34" customHeight="1">
      <c r="B96" s="197" t="s">
        <v>242</v>
      </c>
      <c r="C96" s="198"/>
      <c r="D96" s="198"/>
      <c r="E96" s="198"/>
      <c r="F96" s="198"/>
      <c r="G96" s="198"/>
      <c r="H96" s="198"/>
      <c r="I96" s="199"/>
    </row>
    <row r="97" spans="2:9" s="49" customFormat="1" ht="34" customHeight="1">
      <c r="B97" s="220" t="s">
        <v>228</v>
      </c>
      <c r="C97" s="195"/>
      <c r="D97" s="195"/>
      <c r="E97" s="195"/>
      <c r="F97" s="195"/>
      <c r="G97" s="195"/>
      <c r="H97" s="195"/>
      <c r="I97" s="196"/>
    </row>
    <row r="98" spans="2:9" ht="19.5" customHeight="1">
      <c r="B98" s="123"/>
      <c r="C98" s="124"/>
      <c r="D98" s="124"/>
      <c r="E98" s="124"/>
      <c r="F98" s="124"/>
      <c r="G98" s="124"/>
      <c r="H98" s="124"/>
      <c r="I98" s="125"/>
    </row>
    <row r="99" spans="2:9" ht="72" customHeight="1">
      <c r="B99" s="200" t="s">
        <v>244</v>
      </c>
      <c r="C99" s="201"/>
      <c r="D99" s="201"/>
      <c r="E99" s="201"/>
      <c r="F99" s="201"/>
      <c r="G99" s="201"/>
      <c r="H99" s="201"/>
      <c r="I99" s="202"/>
    </row>
    <row r="100" spans="2:9" ht="19.5" customHeight="1">
      <c r="B100" s="126" t="s">
        <v>234</v>
      </c>
      <c r="C100" s="111"/>
      <c r="D100" s="111"/>
      <c r="E100" s="111"/>
      <c r="F100" s="111"/>
      <c r="G100" s="111"/>
      <c r="H100" s="111"/>
      <c r="I100" s="127" t="s">
        <v>300</v>
      </c>
    </row>
    <row r="101" spans="2:9" ht="19.5" customHeight="1">
      <c r="B101" s="126"/>
      <c r="C101" s="111"/>
      <c r="D101" s="111"/>
      <c r="E101" s="111"/>
      <c r="F101" s="111"/>
      <c r="G101" s="111"/>
      <c r="H101" s="111"/>
      <c r="I101" s="127"/>
    </row>
    <row r="102" spans="2:9" ht="19.5" customHeight="1">
      <c r="B102" s="126"/>
      <c r="C102" s="111"/>
      <c r="D102" s="111"/>
      <c r="E102" s="111"/>
      <c r="F102" s="111"/>
      <c r="G102" s="111"/>
      <c r="H102" s="111"/>
      <c r="I102" s="127"/>
    </row>
    <row r="103" spans="2:9" ht="19.5" customHeight="1">
      <c r="B103" s="126"/>
      <c r="C103" s="111"/>
      <c r="D103" s="111"/>
      <c r="E103" s="111"/>
      <c r="F103" s="111"/>
      <c r="G103" s="111"/>
      <c r="H103" s="111"/>
      <c r="I103" s="127"/>
    </row>
    <row r="104" spans="2:9" ht="19.5" customHeight="1">
      <c r="B104" s="126" t="s">
        <v>301</v>
      </c>
      <c r="C104" s="111"/>
      <c r="D104" s="111"/>
      <c r="E104" s="111"/>
      <c r="F104" s="111"/>
      <c r="G104" s="111"/>
      <c r="H104" s="111"/>
      <c r="I104" s="127" t="s">
        <v>312</v>
      </c>
    </row>
    <row r="105" spans="2:9" ht="19.5" customHeight="1">
      <c r="B105" s="126"/>
      <c r="C105" s="111"/>
      <c r="D105" s="111"/>
      <c r="E105" s="111"/>
      <c r="F105" s="111"/>
      <c r="G105" s="111"/>
      <c r="H105" s="111"/>
      <c r="I105" s="127" t="s">
        <v>313</v>
      </c>
    </row>
    <row r="106" spans="2:9" ht="19.5" customHeight="1">
      <c r="B106" s="128"/>
      <c r="C106" s="129"/>
      <c r="D106" s="129"/>
      <c r="E106" s="129"/>
      <c r="F106" s="129"/>
      <c r="G106" s="129"/>
      <c r="H106" s="129"/>
      <c r="I106" s="130"/>
    </row>
  </sheetData>
  <sheetProtection algorithmName="SHA-512" hashValue="qr26Z/5D2y5aJycv6+LqqKM2uI9G5DyaivhBzHzFfGQAFE2EvNfU3QnJIyRurpEIRMZ3qnaWy71+b6wq2rgnpg==" saltValue="boK5B16OvywoEG/WNyfFtA==" spinCount="100000" sheet="1" objects="1" scenarios="1"/>
  <mergeCells count="62">
    <mergeCell ref="B96:I96"/>
    <mergeCell ref="B99:I99"/>
    <mergeCell ref="B97:I97"/>
    <mergeCell ref="B5:C5"/>
    <mergeCell ref="D5:I5"/>
    <mergeCell ref="E12:I12"/>
    <mergeCell ref="B6:C6"/>
    <mergeCell ref="D6:I6"/>
    <mergeCell ref="B7:C7"/>
    <mergeCell ref="D7:I7"/>
    <mergeCell ref="B8:C8"/>
    <mergeCell ref="D8:I8"/>
    <mergeCell ref="B9:C9"/>
    <mergeCell ref="D9:I9"/>
    <mergeCell ref="B10:I10"/>
    <mergeCell ref="E11:I11"/>
    <mergeCell ref="B2:I2"/>
    <mergeCell ref="B3:C3"/>
    <mergeCell ref="D3:I3"/>
    <mergeCell ref="B4:C4"/>
    <mergeCell ref="D4:I4"/>
    <mergeCell ref="E20:I20"/>
    <mergeCell ref="E13:I13"/>
    <mergeCell ref="E14:I14"/>
    <mergeCell ref="E15:I15"/>
    <mergeCell ref="E16:I16"/>
    <mergeCell ref="E17:I17"/>
    <mergeCell ref="E18:I18"/>
    <mergeCell ref="E19:I19"/>
    <mergeCell ref="B68:I68"/>
    <mergeCell ref="E21:I21"/>
    <mergeCell ref="E22:I22"/>
    <mergeCell ref="E23:I23"/>
    <mergeCell ref="E25:I25"/>
    <mergeCell ref="E26:I26"/>
    <mergeCell ref="E27:I27"/>
    <mergeCell ref="E30:I30"/>
    <mergeCell ref="E24:I24"/>
    <mergeCell ref="B34:I34"/>
    <mergeCell ref="E29:I29"/>
    <mergeCell ref="E28:I28"/>
    <mergeCell ref="E31:I31"/>
    <mergeCell ref="E32:I32"/>
    <mergeCell ref="E33:I33"/>
    <mergeCell ref="B86:I86"/>
    <mergeCell ref="B87:I87"/>
    <mergeCell ref="B80:I80"/>
    <mergeCell ref="C81:D81"/>
    <mergeCell ref="E81:G81"/>
    <mergeCell ref="H81:I81"/>
    <mergeCell ref="B82:I82"/>
    <mergeCell ref="B83:I83"/>
    <mergeCell ref="B84:I84"/>
    <mergeCell ref="B85:I85"/>
    <mergeCell ref="B95:I95"/>
    <mergeCell ref="B93:I93"/>
    <mergeCell ref="B92:I92"/>
    <mergeCell ref="B88:I88"/>
    <mergeCell ref="B89:I89"/>
    <mergeCell ref="B90:I90"/>
    <mergeCell ref="B91:I91"/>
    <mergeCell ref="B94:I94"/>
  </mergeCells>
  <dataValidations count="6">
    <dataValidation type="decimal" allowBlank="1" showInputMessage="1" showErrorMessage="1" promptTitle="Input" prompt="Please enter a positive numeric value. Can include decimals." sqref="E37 F38 H37:H38 G40:G41 H42 E44 F45 G46 H44:H45 H47:H48 E50 F51 G52 H50:H51 H53:H54" xr:uid="{54B411CB-A38A-41C1-AC81-D37C731150C8}">
      <formula1>0</formula1>
      <formula2>9.99999999999999E+26</formula2>
    </dataValidation>
    <dataValidation type="decimal" allowBlank="1" showInputMessage="1" showErrorMessage="1" promptTitle="Input" prompt="Please enter a positive numeric value. Can include decimals." sqref="E15:I17 E20:I23 I66 I64 E56:G58 H56:H57" xr:uid="{E9929F3F-28F7-4694-9A32-F857F8D24E77}">
      <formula1>0</formula1>
      <formula2>9.99999999999999E+27</formula2>
    </dataValidation>
    <dataValidation allowBlank="1" showErrorMessage="1" promptTitle="Input" prompt="Please enter a positive numeric value. Can include decimals." sqref="H58" xr:uid="{F900FB83-79C4-4541-B4E0-3FFB1751695C}"/>
    <dataValidation type="decimal" allowBlank="1" showInputMessage="1" showErrorMessage="1" promptTitle="Input" prompt="Please enter a positive numeric value. Can include decimals. Final value will show as percentage (%)" sqref="I58" xr:uid="{076C47F9-D4AD-4AB8-B3C5-C01DD5E6121A}">
      <formula1>0</formula1>
      <formula2>9.99999999999999E+27</formula2>
    </dataValidation>
    <dataValidation type="decimal" allowBlank="1" showInputMessage="1" showErrorMessage="1" promptTitle="Input" prompt="Please enter a positive numeric value. Can include decimals. Final value will show as percentage (%)." sqref="E28:I28" xr:uid="{001F8A8C-EADA-4447-B2EF-506CAC00F14E}">
      <formula1>0</formula1>
      <formula2>9.99999999999999E+23</formula2>
    </dataValidation>
    <dataValidation type="decimal" allowBlank="1" showInputMessage="1" showErrorMessage="1" promptTitle="Input" prompt="Please enter a positive numeric value. Can include decimals." sqref="E26:I27 E31:E32 F31:I31" xr:uid="{631DD8F9-3D73-43D0-BFA7-0C59DA3909EE}">
      <formula1>0</formula1>
      <formula2>9.99999999999999E+23</formula2>
    </dataValidation>
  </dataValidations>
  <pageMargins left="0.70866141732283472" right="0.70866141732283472" top="0.74803149606299213" bottom="0.74803149606299213" header="0.31496062992125984" footer="0.31496062992125984"/>
  <pageSetup scale="62" fitToHeight="0" orientation="landscape" r:id="rId1"/>
  <rowBreaks count="3" manualBreakCount="3">
    <brk id="33" min="1" max="8" man="1"/>
    <brk id="78" min="1" max="8" man="1"/>
    <brk id="93" min="1" max="8" man="1"/>
  </rowBreaks>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FCF5E4-300E-480D-AD6A-B0F63A98A1FB}">
  <sheetPr codeName="Sheet5">
    <tabColor theme="9" tint="0.79998168889431442"/>
    <pageSetUpPr fitToPage="1"/>
  </sheetPr>
  <dimension ref="A1:Z106"/>
  <sheetViews>
    <sheetView zoomScale="75" zoomScaleNormal="75" workbookViewId="0">
      <selection activeCell="D6" sqref="D6:I8"/>
    </sheetView>
  </sheetViews>
  <sheetFormatPr defaultColWidth="16.90625" defaultRowHeight="19.5" customHeight="1"/>
  <cols>
    <col min="1" max="1" width="9.36328125" style="1" bestFit="1" customWidth="1"/>
    <col min="2" max="2" width="60.81640625" style="2" customWidth="1"/>
    <col min="3" max="3" width="30.6328125" style="2" customWidth="1"/>
    <col min="4" max="4" width="13.81640625" style="2" customWidth="1"/>
    <col min="5" max="5" width="17.08984375" style="2" customWidth="1"/>
    <col min="6" max="6" width="15.08984375" style="2" customWidth="1"/>
    <col min="7" max="7" width="24.54296875" style="2" bestFit="1" customWidth="1"/>
    <col min="8" max="8" width="16.6328125" style="2" bestFit="1" customWidth="1"/>
    <col min="9" max="9" width="16.6328125" style="2" customWidth="1"/>
    <col min="10" max="10" width="26.26953125" style="8" bestFit="1" customWidth="1"/>
    <col min="11" max="26" width="16.90625" style="8"/>
    <col min="27" max="16384" width="16.90625" style="2"/>
  </cols>
  <sheetData>
    <row r="1" spans="1:26" ht="19.5" customHeight="1" thickBot="1"/>
    <row r="2" spans="1:26" ht="39" customHeight="1">
      <c r="B2" s="244" t="s">
        <v>53</v>
      </c>
      <c r="C2" s="245"/>
      <c r="D2" s="245"/>
      <c r="E2" s="245"/>
      <c r="F2" s="245"/>
      <c r="G2" s="245"/>
      <c r="H2" s="245"/>
      <c r="I2" s="246"/>
      <c r="S2" s="2"/>
      <c r="T2" s="2"/>
      <c r="U2" s="2"/>
      <c r="V2" s="2"/>
      <c r="W2" s="2"/>
      <c r="X2" s="2"/>
      <c r="Y2" s="2"/>
      <c r="Z2" s="2"/>
    </row>
    <row r="3" spans="1:26" ht="19.5" customHeight="1">
      <c r="B3" s="237" t="s">
        <v>24</v>
      </c>
      <c r="C3" s="238"/>
      <c r="D3" s="252">
        <f>Form_B_DISCOM!E3</f>
        <v>0</v>
      </c>
      <c r="E3" s="252"/>
      <c r="F3" s="252"/>
      <c r="G3" s="252"/>
      <c r="H3" s="252"/>
      <c r="I3" s="253"/>
      <c r="S3" s="2"/>
      <c r="T3" s="2"/>
      <c r="U3" s="2"/>
      <c r="V3" s="2"/>
      <c r="W3" s="2"/>
      <c r="X3" s="2"/>
      <c r="Y3" s="2"/>
      <c r="Z3" s="2"/>
    </row>
    <row r="4" spans="1:26" ht="19.5" customHeight="1">
      <c r="B4" s="237" t="s">
        <v>25</v>
      </c>
      <c r="C4" s="238"/>
      <c r="D4" s="252">
        <f>Form_B_DISCOM!E4</f>
        <v>0</v>
      </c>
      <c r="E4" s="252"/>
      <c r="F4" s="252"/>
      <c r="G4" s="252"/>
      <c r="H4" s="252"/>
      <c r="I4" s="253"/>
      <c r="S4" s="2"/>
      <c r="T4" s="2"/>
      <c r="U4" s="2"/>
      <c r="V4" s="2"/>
      <c r="W4" s="2"/>
      <c r="X4" s="2"/>
      <c r="Y4" s="2"/>
      <c r="Z4" s="2"/>
    </row>
    <row r="5" spans="1:26" ht="19.5" customHeight="1">
      <c r="B5" s="237" t="s">
        <v>26</v>
      </c>
      <c r="C5" s="238"/>
      <c r="D5" s="252">
        <f>Form_B_DISCOM!E5</f>
        <v>0</v>
      </c>
      <c r="E5" s="252"/>
      <c r="F5" s="252"/>
      <c r="G5" s="252"/>
      <c r="H5" s="252"/>
      <c r="I5" s="253"/>
      <c r="S5" s="2"/>
      <c r="T5" s="2"/>
      <c r="U5" s="2"/>
      <c r="V5" s="2"/>
      <c r="W5" s="2"/>
      <c r="X5" s="2"/>
      <c r="Y5" s="2"/>
      <c r="Z5" s="2"/>
    </row>
    <row r="6" spans="1:26" ht="19.5" customHeight="1">
      <c r="B6" s="237" t="s">
        <v>27</v>
      </c>
      <c r="C6" s="238"/>
      <c r="D6" s="252">
        <f>Form_B_DISCOM!E6</f>
        <v>0</v>
      </c>
      <c r="E6" s="252"/>
      <c r="F6" s="252"/>
      <c r="G6" s="252"/>
      <c r="H6" s="252"/>
      <c r="I6" s="253"/>
      <c r="S6" s="2"/>
      <c r="T6" s="2"/>
      <c r="U6" s="2"/>
      <c r="V6" s="2"/>
      <c r="W6" s="2"/>
      <c r="X6" s="2"/>
      <c r="Y6" s="2"/>
      <c r="Z6" s="2"/>
    </row>
    <row r="7" spans="1:26" ht="19.5" customHeight="1">
      <c r="B7" s="237" t="s">
        <v>202</v>
      </c>
      <c r="C7" s="238"/>
      <c r="D7" s="297" t="s">
        <v>223</v>
      </c>
      <c r="E7" s="297"/>
      <c r="F7" s="297"/>
      <c r="G7" s="297"/>
      <c r="H7" s="297"/>
      <c r="I7" s="298"/>
      <c r="S7" s="2"/>
      <c r="T7" s="2"/>
      <c r="U7" s="2"/>
      <c r="V7" s="2"/>
      <c r="W7" s="2"/>
      <c r="X7" s="2"/>
      <c r="Y7" s="2"/>
      <c r="Z7" s="2"/>
    </row>
    <row r="8" spans="1:26" ht="19.5" customHeight="1">
      <c r="B8" s="237" t="s">
        <v>233</v>
      </c>
      <c r="C8" s="238"/>
      <c r="D8" s="252">
        <f>Form_B_DISCOM!E7</f>
        <v>0</v>
      </c>
      <c r="E8" s="252"/>
      <c r="F8" s="252"/>
      <c r="G8" s="252"/>
      <c r="H8" s="252"/>
      <c r="I8" s="253"/>
      <c r="S8" s="2"/>
      <c r="T8" s="2"/>
      <c r="U8" s="2"/>
      <c r="V8" s="2"/>
      <c r="W8" s="2"/>
      <c r="X8" s="2"/>
      <c r="Y8" s="2"/>
      <c r="Z8" s="2"/>
    </row>
    <row r="9" spans="1:26" ht="19.5" customHeight="1">
      <c r="B9" s="242" t="s">
        <v>1</v>
      </c>
      <c r="C9" s="243"/>
      <c r="D9" s="252" t="str">
        <f>Form_B_DISCOM!E8</f>
        <v/>
      </c>
      <c r="E9" s="252"/>
      <c r="F9" s="252"/>
      <c r="G9" s="252"/>
      <c r="H9" s="252"/>
      <c r="I9" s="253"/>
      <c r="S9" s="2"/>
      <c r="T9" s="2"/>
      <c r="U9" s="2"/>
      <c r="V9" s="2"/>
      <c r="W9" s="2"/>
      <c r="X9" s="2"/>
      <c r="Y9" s="2"/>
      <c r="Z9" s="2"/>
    </row>
    <row r="10" spans="1:26" ht="19.5" customHeight="1">
      <c r="B10" s="254" t="s">
        <v>28</v>
      </c>
      <c r="C10" s="255"/>
      <c r="D10" s="255"/>
      <c r="E10" s="255"/>
      <c r="F10" s="255"/>
      <c r="G10" s="255"/>
      <c r="H10" s="255"/>
      <c r="I10" s="256"/>
      <c r="S10" s="2"/>
      <c r="T10" s="2"/>
      <c r="U10" s="2"/>
      <c r="V10" s="2"/>
      <c r="W10" s="2"/>
      <c r="X10" s="2"/>
      <c r="Y10" s="2"/>
      <c r="Z10" s="2"/>
    </row>
    <row r="11" spans="1:26" ht="19.5" customHeight="1">
      <c r="A11" s="97"/>
      <c r="B11" s="52" t="s">
        <v>46</v>
      </c>
      <c r="C11" s="53" t="s">
        <v>6</v>
      </c>
      <c r="D11" s="54" t="s">
        <v>3</v>
      </c>
      <c r="E11" s="235" t="s">
        <v>216</v>
      </c>
      <c r="F11" s="235"/>
      <c r="G11" s="235"/>
      <c r="H11" s="235"/>
      <c r="I11" s="236"/>
      <c r="S11" s="2"/>
      <c r="T11" s="2"/>
      <c r="U11" s="2"/>
      <c r="V11" s="2"/>
      <c r="W11" s="2"/>
      <c r="X11" s="2"/>
      <c r="Y11" s="2"/>
      <c r="Z11" s="2"/>
    </row>
    <row r="12" spans="1:26" ht="19.5" customHeight="1">
      <c r="A12" s="97"/>
      <c r="B12" s="3" t="s">
        <v>243</v>
      </c>
      <c r="C12" s="9" t="s">
        <v>204</v>
      </c>
      <c r="D12" s="42" t="s">
        <v>4</v>
      </c>
      <c r="E12" s="227">
        <f>E13</f>
        <v>0</v>
      </c>
      <c r="F12" s="227"/>
      <c r="G12" s="227"/>
      <c r="H12" s="227"/>
      <c r="I12" s="228"/>
      <c r="S12" s="2"/>
      <c r="T12" s="2"/>
      <c r="U12" s="2"/>
      <c r="V12" s="2"/>
      <c r="W12" s="2"/>
      <c r="X12" s="2"/>
      <c r="Y12" s="2"/>
      <c r="Z12" s="2"/>
    </row>
    <row r="13" spans="1:26" ht="19.5" customHeight="1">
      <c r="A13" s="97"/>
      <c r="B13" s="120" t="s">
        <v>203</v>
      </c>
      <c r="C13" s="7" t="s">
        <v>204</v>
      </c>
      <c r="D13" s="6" t="s">
        <v>4</v>
      </c>
      <c r="E13" s="278">
        <f>I36</f>
        <v>0</v>
      </c>
      <c r="F13" s="278"/>
      <c r="G13" s="278"/>
      <c r="H13" s="278"/>
      <c r="I13" s="279"/>
      <c r="S13" s="2"/>
      <c r="T13" s="2"/>
      <c r="U13" s="2"/>
      <c r="V13" s="2"/>
      <c r="W13" s="2"/>
      <c r="X13" s="2"/>
      <c r="Y13" s="2"/>
      <c r="Z13" s="2"/>
    </row>
    <row r="14" spans="1:26" ht="19.5" customHeight="1">
      <c r="A14" s="97"/>
      <c r="B14" s="3" t="s">
        <v>65</v>
      </c>
      <c r="C14" s="9" t="s">
        <v>208</v>
      </c>
      <c r="D14" s="42" t="s">
        <v>4</v>
      </c>
      <c r="E14" s="227">
        <f>SUM(E15:I18)</f>
        <v>0</v>
      </c>
      <c r="F14" s="227"/>
      <c r="G14" s="227"/>
      <c r="H14" s="227"/>
      <c r="I14" s="228"/>
      <c r="S14" s="2"/>
      <c r="T14" s="2"/>
      <c r="U14" s="2"/>
      <c r="V14" s="2"/>
      <c r="W14" s="2"/>
      <c r="X14" s="2"/>
      <c r="Y14" s="2"/>
      <c r="Z14" s="2"/>
    </row>
    <row r="15" spans="1:26" ht="19.5" customHeight="1">
      <c r="A15" s="97"/>
      <c r="B15" s="4" t="s">
        <v>205</v>
      </c>
      <c r="C15" s="5" t="s">
        <v>33</v>
      </c>
      <c r="D15" s="6" t="s">
        <v>4</v>
      </c>
      <c r="E15" s="250"/>
      <c r="F15" s="250"/>
      <c r="G15" s="250"/>
      <c r="H15" s="250"/>
      <c r="I15" s="251"/>
      <c r="S15" s="2"/>
      <c r="T15" s="2"/>
      <c r="U15" s="2"/>
      <c r="V15" s="2"/>
      <c r="W15" s="2"/>
      <c r="X15" s="2"/>
      <c r="Y15" s="2"/>
      <c r="Z15" s="2"/>
    </row>
    <row r="16" spans="1:26" ht="19.5" customHeight="1">
      <c r="A16" s="97"/>
      <c r="B16" s="4" t="s">
        <v>206</v>
      </c>
      <c r="C16" s="5" t="s">
        <v>19</v>
      </c>
      <c r="D16" s="6" t="s">
        <v>4</v>
      </c>
      <c r="E16" s="250"/>
      <c r="F16" s="250"/>
      <c r="G16" s="250"/>
      <c r="H16" s="250"/>
      <c r="I16" s="251"/>
      <c r="S16" s="2"/>
      <c r="T16" s="2"/>
      <c r="U16" s="2"/>
      <c r="V16" s="2"/>
      <c r="W16" s="2"/>
      <c r="X16" s="2"/>
      <c r="Y16" s="2"/>
      <c r="Z16" s="2"/>
    </row>
    <row r="17" spans="1:26" ht="19.5" customHeight="1">
      <c r="A17" s="97"/>
      <c r="B17" s="4" t="s">
        <v>59</v>
      </c>
      <c r="C17" s="5" t="s">
        <v>9</v>
      </c>
      <c r="D17" s="6" t="s">
        <v>4</v>
      </c>
      <c r="E17" s="250"/>
      <c r="F17" s="250"/>
      <c r="G17" s="250"/>
      <c r="H17" s="250"/>
      <c r="I17" s="251"/>
      <c r="S17" s="2"/>
      <c r="T17" s="2"/>
      <c r="U17" s="2"/>
      <c r="V17" s="2"/>
      <c r="W17" s="2"/>
      <c r="X17" s="2"/>
      <c r="Y17" s="2"/>
      <c r="Z17" s="2"/>
    </row>
    <row r="18" spans="1:26" ht="19.5" customHeight="1">
      <c r="A18" s="97"/>
      <c r="B18" s="120" t="s">
        <v>203</v>
      </c>
      <c r="C18" s="5" t="s">
        <v>207</v>
      </c>
      <c r="D18" s="6" t="s">
        <v>4</v>
      </c>
      <c r="E18" s="278">
        <f>I43</f>
        <v>0</v>
      </c>
      <c r="F18" s="278"/>
      <c r="G18" s="278"/>
      <c r="H18" s="278"/>
      <c r="I18" s="279"/>
      <c r="S18" s="2"/>
      <c r="T18" s="2"/>
      <c r="U18" s="2"/>
      <c r="V18" s="2"/>
      <c r="W18" s="2"/>
      <c r="X18" s="2"/>
      <c r="Y18" s="2"/>
      <c r="Z18" s="2"/>
    </row>
    <row r="19" spans="1:26" s="8" customFormat="1" ht="19.5" customHeight="1">
      <c r="A19" s="1"/>
      <c r="B19" s="3" t="s">
        <v>66</v>
      </c>
      <c r="C19" s="9" t="s">
        <v>209</v>
      </c>
      <c r="D19" s="42" t="s">
        <v>4</v>
      </c>
      <c r="E19" s="227">
        <f>SUM(E20:I24)</f>
        <v>0</v>
      </c>
      <c r="F19" s="227"/>
      <c r="G19" s="227"/>
      <c r="H19" s="227"/>
      <c r="I19" s="228"/>
    </row>
    <row r="20" spans="1:26" s="8" customFormat="1" ht="19.5" customHeight="1">
      <c r="A20" s="1"/>
      <c r="B20" s="4" t="s">
        <v>212</v>
      </c>
      <c r="C20" s="5" t="s">
        <v>13</v>
      </c>
      <c r="D20" s="6" t="s">
        <v>4</v>
      </c>
      <c r="E20" s="250"/>
      <c r="F20" s="250"/>
      <c r="G20" s="250"/>
      <c r="H20" s="250"/>
      <c r="I20" s="251"/>
    </row>
    <row r="21" spans="1:26" s="8" customFormat="1" ht="19.5" customHeight="1">
      <c r="A21" s="1"/>
      <c r="B21" s="4" t="s">
        <v>213</v>
      </c>
      <c r="C21" s="7" t="s">
        <v>14</v>
      </c>
      <c r="D21" s="6" t="s">
        <v>4</v>
      </c>
      <c r="E21" s="250"/>
      <c r="F21" s="250"/>
      <c r="G21" s="250"/>
      <c r="H21" s="250"/>
      <c r="I21" s="251"/>
    </row>
    <row r="22" spans="1:26" s="8" customFormat="1" ht="25">
      <c r="A22" s="1"/>
      <c r="B22" s="4" t="s">
        <v>214</v>
      </c>
      <c r="C22" s="5" t="s">
        <v>16</v>
      </c>
      <c r="D22" s="6" t="s">
        <v>4</v>
      </c>
      <c r="E22" s="250"/>
      <c r="F22" s="250"/>
      <c r="G22" s="250"/>
      <c r="H22" s="250"/>
      <c r="I22" s="251"/>
    </row>
    <row r="23" spans="1:26" ht="25">
      <c r="A23" s="97"/>
      <c r="B23" s="4" t="s">
        <v>215</v>
      </c>
      <c r="C23" s="5" t="s">
        <v>210</v>
      </c>
      <c r="D23" s="6" t="s">
        <v>4</v>
      </c>
      <c r="E23" s="250"/>
      <c r="F23" s="250"/>
      <c r="G23" s="250"/>
      <c r="H23" s="250"/>
      <c r="I23" s="251"/>
      <c r="S23" s="2"/>
      <c r="T23" s="2"/>
      <c r="U23" s="2"/>
      <c r="V23" s="2"/>
      <c r="W23" s="2"/>
      <c r="X23" s="2"/>
      <c r="Y23" s="2"/>
      <c r="Z23" s="2"/>
    </row>
    <row r="24" spans="1:26" ht="19.5" customHeight="1">
      <c r="A24" s="97"/>
      <c r="B24" s="120" t="s">
        <v>203</v>
      </c>
      <c r="C24" s="7" t="s">
        <v>211</v>
      </c>
      <c r="D24" s="6" t="s">
        <v>4</v>
      </c>
      <c r="E24" s="278">
        <f>I49</f>
        <v>0</v>
      </c>
      <c r="F24" s="278"/>
      <c r="G24" s="278"/>
      <c r="H24" s="278"/>
      <c r="I24" s="279"/>
      <c r="S24" s="2"/>
      <c r="T24" s="2"/>
      <c r="U24" s="2"/>
      <c r="V24" s="2"/>
      <c r="W24" s="2"/>
      <c r="X24" s="2"/>
      <c r="Y24" s="2"/>
      <c r="Z24" s="2"/>
    </row>
    <row r="25" spans="1:26" s="8" customFormat="1" ht="19.5" customHeight="1">
      <c r="A25" s="1"/>
      <c r="B25" s="3" t="s">
        <v>292</v>
      </c>
      <c r="C25" s="43" t="s">
        <v>291</v>
      </c>
      <c r="D25" s="42" t="s">
        <v>4</v>
      </c>
      <c r="E25" s="280">
        <f>(E26-E27)*(1-E28)</f>
        <v>0</v>
      </c>
      <c r="F25" s="280"/>
      <c r="G25" s="280"/>
      <c r="H25" s="280"/>
      <c r="I25" s="281"/>
    </row>
    <row r="26" spans="1:26" s="8" customFormat="1" ht="19.5" customHeight="1">
      <c r="A26" s="1"/>
      <c r="B26" s="4" t="s">
        <v>217</v>
      </c>
      <c r="C26" s="7" t="s">
        <v>175</v>
      </c>
      <c r="D26" s="6" t="s">
        <v>4</v>
      </c>
      <c r="E26" s="250"/>
      <c r="F26" s="250"/>
      <c r="G26" s="250"/>
      <c r="H26" s="250"/>
      <c r="I26" s="251"/>
    </row>
    <row r="27" spans="1:26" s="8" customFormat="1" ht="19.5" customHeight="1">
      <c r="A27" s="1"/>
      <c r="B27" s="4" t="s">
        <v>285</v>
      </c>
      <c r="C27" s="7" t="s">
        <v>34</v>
      </c>
      <c r="D27" s="6" t="s">
        <v>4</v>
      </c>
      <c r="E27" s="250"/>
      <c r="F27" s="250"/>
      <c r="G27" s="250"/>
      <c r="H27" s="250"/>
      <c r="I27" s="251"/>
    </row>
    <row r="28" spans="1:26" s="8" customFormat="1" ht="19.5" customHeight="1">
      <c r="A28" s="1"/>
      <c r="B28" s="122" t="s">
        <v>287</v>
      </c>
      <c r="C28" s="11" t="s">
        <v>290</v>
      </c>
      <c r="D28" s="44" t="s">
        <v>5</v>
      </c>
      <c r="E28" s="282"/>
      <c r="F28" s="283"/>
      <c r="G28" s="283"/>
      <c r="H28" s="283"/>
      <c r="I28" s="284"/>
    </row>
    <row r="29" spans="1:26" s="8" customFormat="1" ht="19.5" customHeight="1">
      <c r="A29" s="1"/>
      <c r="B29" s="62" t="s">
        <v>283</v>
      </c>
      <c r="C29" s="43" t="s">
        <v>286</v>
      </c>
      <c r="D29" s="42" t="s">
        <v>4</v>
      </c>
      <c r="E29" s="280">
        <f>I55</f>
        <v>0</v>
      </c>
      <c r="F29" s="280"/>
      <c r="G29" s="280"/>
      <c r="H29" s="280"/>
      <c r="I29" s="281"/>
    </row>
    <row r="30" spans="1:26" ht="31">
      <c r="A30" s="97"/>
      <c r="B30" s="55" t="s">
        <v>176</v>
      </c>
      <c r="C30" s="80" t="s">
        <v>298</v>
      </c>
      <c r="D30" s="9" t="s">
        <v>4</v>
      </c>
      <c r="E30" s="227">
        <f>E12+E14-E19+E25+E29</f>
        <v>0</v>
      </c>
      <c r="F30" s="227"/>
      <c r="G30" s="227"/>
      <c r="H30" s="227"/>
      <c r="I30" s="228"/>
    </row>
    <row r="31" spans="1:26" ht="33">
      <c r="A31" s="97"/>
      <c r="B31" s="55" t="s">
        <v>336</v>
      </c>
      <c r="C31" s="80" t="s">
        <v>314</v>
      </c>
      <c r="D31" s="9" t="s">
        <v>4</v>
      </c>
      <c r="E31" s="285"/>
      <c r="F31" s="285"/>
      <c r="G31" s="285"/>
      <c r="H31" s="285"/>
      <c r="I31" s="286"/>
    </row>
    <row r="32" spans="1:26" ht="33">
      <c r="A32" s="97"/>
      <c r="B32" s="55" t="s">
        <v>339</v>
      </c>
      <c r="C32" s="80" t="s">
        <v>315</v>
      </c>
      <c r="D32" s="9" t="s">
        <v>4</v>
      </c>
      <c r="E32" s="287"/>
      <c r="F32" s="288"/>
      <c r="G32" s="288"/>
      <c r="H32" s="288"/>
      <c r="I32" s="289"/>
    </row>
    <row r="33" spans="1:26" ht="31">
      <c r="A33" s="97"/>
      <c r="B33" s="55" t="s">
        <v>326</v>
      </c>
      <c r="C33" s="80" t="s">
        <v>316</v>
      </c>
      <c r="D33" s="9" t="s">
        <v>4</v>
      </c>
      <c r="E33" s="290">
        <f>E30-E31</f>
        <v>0</v>
      </c>
      <c r="F33" s="291"/>
      <c r="G33" s="291"/>
      <c r="H33" s="291"/>
      <c r="I33" s="292"/>
    </row>
    <row r="34" spans="1:26" ht="19.5" customHeight="1">
      <c r="A34" s="98"/>
      <c r="B34" s="232" t="s">
        <v>29</v>
      </c>
      <c r="C34" s="233"/>
      <c r="D34" s="233"/>
      <c r="E34" s="233"/>
      <c r="F34" s="233"/>
      <c r="G34" s="233"/>
      <c r="H34" s="233"/>
      <c r="I34" s="234"/>
      <c r="S34" s="2"/>
      <c r="T34" s="2"/>
      <c r="U34" s="2"/>
      <c r="V34" s="2"/>
      <c r="W34" s="2"/>
      <c r="X34" s="2"/>
      <c r="Y34" s="2"/>
      <c r="Z34" s="2"/>
    </row>
    <row r="35" spans="1:26" s="8" customFormat="1" ht="19.5" customHeight="1">
      <c r="A35" s="1"/>
      <c r="B35" s="56" t="s">
        <v>31</v>
      </c>
      <c r="C35" s="57" t="s">
        <v>6</v>
      </c>
      <c r="D35" s="58" t="s">
        <v>3</v>
      </c>
      <c r="E35" s="59" t="s">
        <v>61</v>
      </c>
      <c r="F35" s="59" t="s">
        <v>62</v>
      </c>
      <c r="G35" s="60" t="s">
        <v>63</v>
      </c>
      <c r="H35" s="59" t="s">
        <v>64</v>
      </c>
      <c r="I35" s="61" t="s">
        <v>17</v>
      </c>
    </row>
    <row r="36" spans="1:26" s="8" customFormat="1" ht="19.5" customHeight="1">
      <c r="A36" s="1"/>
      <c r="B36" s="62" t="s">
        <v>179</v>
      </c>
      <c r="C36" s="63" t="s">
        <v>297</v>
      </c>
      <c r="D36" s="64" t="s">
        <v>4</v>
      </c>
      <c r="E36" s="83">
        <f>E37+E38+E39+E42</f>
        <v>0</v>
      </c>
      <c r="F36" s="83">
        <f>F37+F38+F39+F42</f>
        <v>0</v>
      </c>
      <c r="G36" s="83">
        <f>G37+G38+G39+G42</f>
        <v>0</v>
      </c>
      <c r="H36" s="83">
        <f>H37+H38+H39+H42</f>
        <v>0</v>
      </c>
      <c r="I36" s="84">
        <f>I37+I38+I39+I42</f>
        <v>0</v>
      </c>
    </row>
    <row r="37" spans="1:26" s="8" customFormat="1" ht="19.5" customHeight="1">
      <c r="A37" s="1"/>
      <c r="B37" s="10" t="s">
        <v>10</v>
      </c>
      <c r="C37" s="11" t="s">
        <v>20</v>
      </c>
      <c r="D37" s="44" t="s">
        <v>4</v>
      </c>
      <c r="E37" s="106"/>
      <c r="F37" s="85"/>
      <c r="G37" s="86"/>
      <c r="H37" s="107"/>
      <c r="I37" s="87">
        <f>E37+H37</f>
        <v>0</v>
      </c>
    </row>
    <row r="38" spans="1:26" s="8" customFormat="1" ht="19.5" customHeight="1">
      <c r="A38" s="1"/>
      <c r="B38" s="10" t="s">
        <v>11</v>
      </c>
      <c r="C38" s="11" t="s">
        <v>18</v>
      </c>
      <c r="D38" s="44" t="s">
        <v>4</v>
      </c>
      <c r="E38" s="88"/>
      <c r="F38" s="107"/>
      <c r="G38" s="85"/>
      <c r="H38" s="107"/>
      <c r="I38" s="87">
        <f>F38+H38</f>
        <v>0</v>
      </c>
    </row>
    <row r="39" spans="1:26" s="8" customFormat="1" ht="19.5" customHeight="1">
      <c r="A39" s="1"/>
      <c r="B39" s="65" t="s">
        <v>47</v>
      </c>
      <c r="C39" s="11" t="s">
        <v>180</v>
      </c>
      <c r="D39" s="44"/>
      <c r="E39" s="88"/>
      <c r="F39" s="85"/>
      <c r="G39" s="89">
        <f>SUM(G40:G41)</f>
        <v>0</v>
      </c>
      <c r="H39" s="85"/>
      <c r="I39" s="87">
        <f>G39</f>
        <v>0</v>
      </c>
    </row>
    <row r="40" spans="1:26" s="8" customFormat="1" ht="19.5" customHeight="1">
      <c r="A40" s="1"/>
      <c r="B40" s="67" t="s">
        <v>30</v>
      </c>
      <c r="C40" s="11" t="s">
        <v>116</v>
      </c>
      <c r="D40" s="44" t="s">
        <v>4</v>
      </c>
      <c r="E40" s="88"/>
      <c r="F40" s="85"/>
      <c r="G40" s="107"/>
      <c r="H40" s="85"/>
      <c r="I40" s="90"/>
    </row>
    <row r="41" spans="1:26" s="8" customFormat="1" ht="19.5" customHeight="1">
      <c r="A41" s="1"/>
      <c r="B41" s="67" t="s">
        <v>230</v>
      </c>
      <c r="C41" s="11" t="s">
        <v>35</v>
      </c>
      <c r="D41" s="44" t="s">
        <v>4</v>
      </c>
      <c r="E41" s="88"/>
      <c r="F41" s="85"/>
      <c r="G41" s="107"/>
      <c r="H41" s="85"/>
      <c r="I41" s="90"/>
    </row>
    <row r="42" spans="1:26" s="8" customFormat="1" ht="19.5" customHeight="1">
      <c r="A42" s="1"/>
      <c r="B42" s="10" t="s">
        <v>67</v>
      </c>
      <c r="C42" s="11" t="s">
        <v>23</v>
      </c>
      <c r="D42" s="44" t="s">
        <v>4</v>
      </c>
      <c r="E42" s="88"/>
      <c r="F42" s="85"/>
      <c r="G42" s="85"/>
      <c r="H42" s="107"/>
      <c r="I42" s="87">
        <f>H42</f>
        <v>0</v>
      </c>
    </row>
    <row r="43" spans="1:26" s="8" customFormat="1" ht="19.5" customHeight="1">
      <c r="A43" s="1"/>
      <c r="B43" s="62" t="s">
        <v>178</v>
      </c>
      <c r="C43" s="68" t="s">
        <v>181</v>
      </c>
      <c r="D43" s="69" t="s">
        <v>4</v>
      </c>
      <c r="E43" s="83">
        <f>E44+E45+E46+E47+E48</f>
        <v>0</v>
      </c>
      <c r="F43" s="83">
        <f>F44+F45+F46+F47+F48</f>
        <v>0</v>
      </c>
      <c r="G43" s="83">
        <f>G44+G45+G46+G47+G48</f>
        <v>0</v>
      </c>
      <c r="H43" s="83">
        <f>H44+H45+H46+H47+H48</f>
        <v>0</v>
      </c>
      <c r="I43" s="84">
        <f>I44+I45+I46+I47+I48</f>
        <v>0</v>
      </c>
    </row>
    <row r="44" spans="1:26" s="8" customFormat="1" ht="19.5" customHeight="1">
      <c r="A44" s="1"/>
      <c r="B44" s="10" t="s">
        <v>10</v>
      </c>
      <c r="C44" s="70" t="s">
        <v>21</v>
      </c>
      <c r="D44" s="44" t="s">
        <v>4</v>
      </c>
      <c r="E44" s="106"/>
      <c r="F44" s="85"/>
      <c r="G44" s="86"/>
      <c r="H44" s="107"/>
      <c r="I44" s="87">
        <f>E44+H44</f>
        <v>0</v>
      </c>
    </row>
    <row r="45" spans="1:26" ht="19.5" customHeight="1">
      <c r="B45" s="10" t="s">
        <v>11</v>
      </c>
      <c r="C45" s="11" t="s">
        <v>22</v>
      </c>
      <c r="D45" s="44" t="s">
        <v>4</v>
      </c>
      <c r="E45" s="88"/>
      <c r="F45" s="107"/>
      <c r="G45" s="85"/>
      <c r="H45" s="107"/>
      <c r="I45" s="87">
        <f>F45+H45</f>
        <v>0</v>
      </c>
      <c r="S45" s="2"/>
      <c r="T45" s="2"/>
      <c r="U45" s="2"/>
      <c r="V45" s="2"/>
      <c r="W45" s="2"/>
      <c r="X45" s="2"/>
      <c r="Y45" s="2"/>
      <c r="Z45" s="2"/>
    </row>
    <row r="46" spans="1:26" s="8" customFormat="1" ht="19.5" customHeight="1">
      <c r="A46" s="1"/>
      <c r="B46" s="65" t="s">
        <v>248</v>
      </c>
      <c r="C46" s="11" t="s">
        <v>254</v>
      </c>
      <c r="D46" s="44" t="s">
        <v>4</v>
      </c>
      <c r="E46" s="88"/>
      <c r="F46" s="85"/>
      <c r="G46" s="107"/>
      <c r="H46" s="85"/>
      <c r="I46" s="87">
        <f>G46</f>
        <v>0</v>
      </c>
    </row>
    <row r="47" spans="1:26" s="8" customFormat="1" ht="19.5" customHeight="1">
      <c r="A47" s="1"/>
      <c r="B47" s="10" t="s">
        <v>12</v>
      </c>
      <c r="C47" s="11" t="s">
        <v>37</v>
      </c>
      <c r="D47" s="44" t="s">
        <v>4</v>
      </c>
      <c r="E47" s="88"/>
      <c r="F47" s="85"/>
      <c r="G47" s="85"/>
      <c r="H47" s="107"/>
      <c r="I47" s="87">
        <f>H47</f>
        <v>0</v>
      </c>
    </row>
    <row r="48" spans="1:26" s="8" customFormat="1" ht="19.5" customHeight="1">
      <c r="A48" s="1"/>
      <c r="B48" s="71" t="s">
        <v>253</v>
      </c>
      <c r="C48" s="11" t="s">
        <v>38</v>
      </c>
      <c r="D48" s="44" t="s">
        <v>4</v>
      </c>
      <c r="E48" s="88"/>
      <c r="F48" s="85"/>
      <c r="G48" s="85"/>
      <c r="H48" s="107"/>
      <c r="I48" s="87">
        <f>H48</f>
        <v>0</v>
      </c>
    </row>
    <row r="49" spans="1:26" s="8" customFormat="1" ht="19.5" customHeight="1">
      <c r="A49" s="1"/>
      <c r="B49" s="62" t="s">
        <v>177</v>
      </c>
      <c r="C49" s="63" t="s">
        <v>183</v>
      </c>
      <c r="D49" s="69" t="s">
        <v>4</v>
      </c>
      <c r="E49" s="91">
        <f>E50+E51+E52+E53+E54</f>
        <v>0</v>
      </c>
      <c r="F49" s="91">
        <f>F50+F51+F52+F53+F54</f>
        <v>0</v>
      </c>
      <c r="G49" s="91">
        <f>G50+G51+G52+G53+G54</f>
        <v>0</v>
      </c>
      <c r="H49" s="91">
        <f>H50+H51+H52+H53+H54</f>
        <v>0</v>
      </c>
      <c r="I49" s="92">
        <f>I50+I51+I52+I53+I54</f>
        <v>0</v>
      </c>
    </row>
    <row r="50" spans="1:26" s="8" customFormat="1" ht="19.5" customHeight="1">
      <c r="A50" s="1"/>
      <c r="B50" s="10" t="s">
        <v>10</v>
      </c>
      <c r="C50" s="11" t="s">
        <v>39</v>
      </c>
      <c r="D50" s="44" t="s">
        <v>4</v>
      </c>
      <c r="E50" s="106"/>
      <c r="F50" s="85"/>
      <c r="G50" s="85"/>
      <c r="H50" s="107"/>
      <c r="I50" s="93">
        <f>E50+H50</f>
        <v>0</v>
      </c>
    </row>
    <row r="51" spans="1:26" s="8" customFormat="1" ht="19.5" customHeight="1">
      <c r="A51" s="1"/>
      <c r="B51" s="10" t="s">
        <v>11</v>
      </c>
      <c r="C51" s="11" t="s">
        <v>182</v>
      </c>
      <c r="D51" s="44" t="s">
        <v>4</v>
      </c>
      <c r="E51" s="88"/>
      <c r="F51" s="107"/>
      <c r="G51" s="85"/>
      <c r="H51" s="107"/>
      <c r="I51" s="87">
        <f>F51+H51</f>
        <v>0</v>
      </c>
    </row>
    <row r="52" spans="1:26" s="8" customFormat="1" ht="19.5" customHeight="1">
      <c r="A52" s="1"/>
      <c r="B52" s="65" t="s">
        <v>251</v>
      </c>
      <c r="C52" s="11" t="s">
        <v>247</v>
      </c>
      <c r="D52" s="44" t="s">
        <v>4</v>
      </c>
      <c r="E52" s="88"/>
      <c r="F52" s="85"/>
      <c r="G52" s="107"/>
      <c r="H52" s="85"/>
      <c r="I52" s="87">
        <f>G52</f>
        <v>0</v>
      </c>
    </row>
    <row r="53" spans="1:26" s="8" customFormat="1" ht="19.5" customHeight="1">
      <c r="A53" s="1"/>
      <c r="B53" s="10" t="s">
        <v>12</v>
      </c>
      <c r="C53" s="11" t="s">
        <v>40</v>
      </c>
      <c r="D53" s="44" t="s">
        <v>4</v>
      </c>
      <c r="E53" s="88"/>
      <c r="F53" s="85"/>
      <c r="G53" s="85"/>
      <c r="H53" s="107"/>
      <c r="I53" s="94">
        <f>H53</f>
        <v>0</v>
      </c>
    </row>
    <row r="54" spans="1:26" s="8" customFormat="1" ht="19.5" customHeight="1">
      <c r="A54" s="1"/>
      <c r="B54" s="71" t="s">
        <v>252</v>
      </c>
      <c r="C54" s="11" t="s">
        <v>41</v>
      </c>
      <c r="D54" s="44" t="s">
        <v>4</v>
      </c>
      <c r="E54" s="88"/>
      <c r="F54" s="85"/>
      <c r="G54" s="85"/>
      <c r="H54" s="107"/>
      <c r="I54" s="94">
        <f>H54</f>
        <v>0</v>
      </c>
    </row>
    <row r="55" spans="1:26" s="8" customFormat="1" ht="19.5" customHeight="1">
      <c r="A55" s="1"/>
      <c r="B55" s="62" t="s">
        <v>293</v>
      </c>
      <c r="C55" s="66" t="s">
        <v>289</v>
      </c>
      <c r="D55" s="44" t="s">
        <v>4</v>
      </c>
      <c r="E55" s="101">
        <f>(E56-E57)*(1-$I$58)</f>
        <v>0</v>
      </c>
      <c r="F55" s="101">
        <f t="shared" ref="F55:H55" si="0">(F56-F57)*(1-$I$58)</f>
        <v>0</v>
      </c>
      <c r="G55" s="101">
        <f t="shared" si="0"/>
        <v>0</v>
      </c>
      <c r="H55" s="101">
        <f t="shared" si="0"/>
        <v>0</v>
      </c>
      <c r="I55" s="100">
        <f>(I56-I57)*(1-$I$58)</f>
        <v>0</v>
      </c>
    </row>
    <row r="56" spans="1:26" s="8" customFormat="1" ht="19.5" customHeight="1">
      <c r="A56" s="1"/>
      <c r="B56" s="4" t="s">
        <v>217</v>
      </c>
      <c r="C56" s="11" t="s">
        <v>42</v>
      </c>
      <c r="D56" s="44" t="s">
        <v>4</v>
      </c>
      <c r="E56" s="106"/>
      <c r="F56" s="106"/>
      <c r="G56" s="106"/>
      <c r="H56" s="106"/>
      <c r="I56" s="87">
        <f>SUM(E56:H56)</f>
        <v>0</v>
      </c>
    </row>
    <row r="57" spans="1:26" s="8" customFormat="1" ht="19.5" customHeight="1">
      <c r="A57" s="1"/>
      <c r="B57" s="4" t="s">
        <v>284</v>
      </c>
      <c r="C57" s="11" t="s">
        <v>184</v>
      </c>
      <c r="D57" s="44" t="s">
        <v>4</v>
      </c>
      <c r="E57" s="106"/>
      <c r="F57" s="106"/>
      <c r="G57" s="106"/>
      <c r="H57" s="106"/>
      <c r="I57" s="87">
        <f>SUM(E57:H57)</f>
        <v>0</v>
      </c>
    </row>
    <row r="58" spans="1:26" s="8" customFormat="1" ht="19.5" customHeight="1">
      <c r="A58" s="1"/>
      <c r="B58" s="122" t="s">
        <v>287</v>
      </c>
      <c r="C58" s="11" t="s">
        <v>288</v>
      </c>
      <c r="D58" s="44" t="s">
        <v>5</v>
      </c>
      <c r="E58" s="88"/>
      <c r="F58" s="85"/>
      <c r="G58" s="85"/>
      <c r="H58" s="85"/>
      <c r="I58" s="121"/>
    </row>
    <row r="59" spans="1:26" ht="19.5" customHeight="1">
      <c r="B59" s="72" t="s">
        <v>36</v>
      </c>
      <c r="C59" s="63" t="s">
        <v>256</v>
      </c>
      <c r="D59" s="69" t="s">
        <v>4</v>
      </c>
      <c r="E59" s="91">
        <f>E36+E43-E49+E55</f>
        <v>0</v>
      </c>
      <c r="F59" s="91">
        <f>F36+F43-F49+F55</f>
        <v>0</v>
      </c>
      <c r="G59" s="91">
        <f>G36+G43-G49+G55</f>
        <v>0</v>
      </c>
      <c r="H59" s="91">
        <f>H36+H43-H49+H55</f>
        <v>0</v>
      </c>
      <c r="I59" s="92">
        <f>I36+I43-I49+I55</f>
        <v>0</v>
      </c>
      <c r="S59" s="2"/>
      <c r="T59" s="2"/>
      <c r="U59" s="2"/>
      <c r="V59" s="2"/>
      <c r="W59" s="2"/>
      <c r="X59" s="2"/>
      <c r="Y59" s="2"/>
      <c r="Z59" s="2"/>
    </row>
    <row r="60" spans="1:26" s="8" customFormat="1" ht="33">
      <c r="A60" s="1"/>
      <c r="B60" s="72" t="s">
        <v>340</v>
      </c>
      <c r="C60" s="63" t="s">
        <v>318</v>
      </c>
      <c r="D60" s="69" t="s">
        <v>4</v>
      </c>
      <c r="E60" s="106"/>
      <c r="F60" s="106"/>
      <c r="G60" s="106"/>
      <c r="H60" s="106"/>
      <c r="I60" s="92">
        <f>SUM(E60:H60)</f>
        <v>0</v>
      </c>
    </row>
    <row r="61" spans="1:26" s="8" customFormat="1" ht="33">
      <c r="A61" s="1"/>
      <c r="B61" s="72" t="s">
        <v>341</v>
      </c>
      <c r="C61" s="63" t="s">
        <v>319</v>
      </c>
      <c r="D61" s="69" t="s">
        <v>4</v>
      </c>
      <c r="E61" s="106"/>
      <c r="F61" s="106"/>
      <c r="G61" s="106"/>
      <c r="H61" s="106"/>
      <c r="I61" s="92">
        <f>SUM(E61:H61)</f>
        <v>0</v>
      </c>
    </row>
    <row r="62" spans="1:26" s="8" customFormat="1" ht="31">
      <c r="A62" s="1"/>
      <c r="B62" s="72" t="s">
        <v>331</v>
      </c>
      <c r="C62" s="63" t="s">
        <v>320</v>
      </c>
      <c r="D62" s="69" t="s">
        <v>4</v>
      </c>
      <c r="E62" s="91">
        <f>E59-E60</f>
        <v>0</v>
      </c>
      <c r="F62" s="91">
        <f t="shared" ref="F62:H62" si="1">F59-F60</f>
        <v>0</v>
      </c>
      <c r="G62" s="91">
        <f t="shared" si="1"/>
        <v>0</v>
      </c>
      <c r="H62" s="91">
        <f t="shared" si="1"/>
        <v>0</v>
      </c>
      <c r="I62" s="92">
        <f>I59-I60</f>
        <v>0</v>
      </c>
    </row>
    <row r="63" spans="1:26" s="8" customFormat="1" ht="19.5" customHeight="1">
      <c r="A63" s="1"/>
      <c r="B63" s="72" t="s">
        <v>257</v>
      </c>
      <c r="C63" s="63" t="s">
        <v>187</v>
      </c>
      <c r="D63" s="69" t="s">
        <v>4</v>
      </c>
      <c r="E63" s="88"/>
      <c r="F63" s="88"/>
      <c r="G63" s="88"/>
      <c r="H63" s="88"/>
      <c r="I63" s="92">
        <f>I65+I67</f>
        <v>0</v>
      </c>
    </row>
    <row r="64" spans="1:26" s="8" customFormat="1" ht="19.5" customHeight="1">
      <c r="A64" s="1"/>
      <c r="B64" s="4" t="s">
        <v>235</v>
      </c>
      <c r="C64" s="11"/>
      <c r="D64" s="44" t="s">
        <v>237</v>
      </c>
      <c r="E64" s="88"/>
      <c r="F64" s="88"/>
      <c r="G64" s="88"/>
      <c r="H64" s="88"/>
      <c r="I64" s="108"/>
    </row>
    <row r="65" spans="1:26" s="8" customFormat="1" ht="19.5" customHeight="1">
      <c r="A65" s="1"/>
      <c r="B65" s="4" t="s">
        <v>238</v>
      </c>
      <c r="C65" s="11" t="s">
        <v>185</v>
      </c>
      <c r="D65" s="44" t="s">
        <v>4</v>
      </c>
      <c r="E65" s="88"/>
      <c r="F65" s="88"/>
      <c r="G65" s="88"/>
      <c r="H65" s="88"/>
      <c r="I65" s="87">
        <f>I64/1000</f>
        <v>0</v>
      </c>
    </row>
    <row r="66" spans="1:26" s="8" customFormat="1" ht="19.5" customHeight="1">
      <c r="A66" s="1"/>
      <c r="B66" s="4" t="s">
        <v>236</v>
      </c>
      <c r="C66" s="11"/>
      <c r="D66" s="44" t="s">
        <v>237</v>
      </c>
      <c r="E66" s="88"/>
      <c r="F66" s="88"/>
      <c r="G66" s="88"/>
      <c r="H66" s="88"/>
      <c r="I66" s="108"/>
    </row>
    <row r="67" spans="1:26" s="8" customFormat="1" ht="19.5" customHeight="1">
      <c r="A67" s="1"/>
      <c r="B67" s="4" t="s">
        <v>239</v>
      </c>
      <c r="C67" s="11" t="s">
        <v>186</v>
      </c>
      <c r="D67" s="44" t="s">
        <v>4</v>
      </c>
      <c r="E67" s="88"/>
      <c r="F67" s="88"/>
      <c r="G67" s="88"/>
      <c r="H67" s="88"/>
      <c r="I67" s="87">
        <f>I66/1000</f>
        <v>0</v>
      </c>
    </row>
    <row r="68" spans="1:26" ht="19.5" customHeight="1">
      <c r="B68" s="299" t="s">
        <v>54</v>
      </c>
      <c r="C68" s="300"/>
      <c r="D68" s="300"/>
      <c r="E68" s="300"/>
      <c r="F68" s="300"/>
      <c r="G68" s="300"/>
      <c r="H68" s="300"/>
      <c r="I68" s="301"/>
      <c r="S68" s="2"/>
      <c r="T68" s="2"/>
      <c r="U68" s="2"/>
      <c r="V68" s="2"/>
      <c r="W68" s="2"/>
      <c r="X68" s="2"/>
      <c r="Y68" s="2"/>
      <c r="Z68" s="2"/>
    </row>
    <row r="69" spans="1:26" ht="19.5" customHeight="1">
      <c r="B69" s="73" t="s">
        <v>2</v>
      </c>
      <c r="C69" s="53" t="s">
        <v>6</v>
      </c>
      <c r="D69" s="54" t="s">
        <v>3</v>
      </c>
      <c r="E69" s="13" t="s">
        <v>61</v>
      </c>
      <c r="F69" s="13" t="s">
        <v>62</v>
      </c>
      <c r="G69" s="45" t="s">
        <v>63</v>
      </c>
      <c r="H69" s="13" t="s">
        <v>64</v>
      </c>
      <c r="I69" s="14" t="s">
        <v>17</v>
      </c>
      <c r="S69" s="2"/>
      <c r="T69" s="2"/>
      <c r="U69" s="2"/>
      <c r="V69" s="2"/>
      <c r="W69" s="2"/>
      <c r="X69" s="2"/>
      <c r="Y69" s="2"/>
      <c r="Z69" s="2"/>
    </row>
    <row r="70" spans="1:26" s="8" customFormat="1" ht="19.5" customHeight="1">
      <c r="A70" s="2"/>
      <c r="B70" s="74" t="s">
        <v>58</v>
      </c>
      <c r="C70" s="75" t="s">
        <v>188</v>
      </c>
      <c r="D70" s="6" t="s">
        <v>5</v>
      </c>
      <c r="E70" s="76">
        <f>Form_B_DISCOM!E35</f>
        <v>0</v>
      </c>
      <c r="F70" s="76">
        <f>Form_B_DISCOM!F35</f>
        <v>0</v>
      </c>
      <c r="G70" s="76">
        <f>Form_B_DISCOM!G35</f>
        <v>0</v>
      </c>
      <c r="H70" s="76">
        <f>Form_B_DISCOM!H35</f>
        <v>0</v>
      </c>
      <c r="I70" s="77">
        <f>Form_B_DISCOM!I35</f>
        <v>0</v>
      </c>
    </row>
    <row r="71" spans="1:26" ht="19.5" customHeight="1">
      <c r="B71" s="74" t="s">
        <v>44</v>
      </c>
      <c r="C71" s="75" t="s">
        <v>317</v>
      </c>
      <c r="D71" s="6" t="s">
        <v>4</v>
      </c>
      <c r="E71" s="118">
        <f>$E$33*E70</f>
        <v>0</v>
      </c>
      <c r="F71" s="118">
        <f t="shared" ref="F71:H71" si="2">$E$33*F70</f>
        <v>0</v>
      </c>
      <c r="G71" s="118">
        <f t="shared" si="2"/>
        <v>0</v>
      </c>
      <c r="H71" s="118">
        <f t="shared" si="2"/>
        <v>0</v>
      </c>
      <c r="I71" s="119">
        <f>$E$33*I70</f>
        <v>0</v>
      </c>
    </row>
    <row r="72" spans="1:26" ht="19.5" customHeight="1">
      <c r="B72" s="115" t="s">
        <v>277</v>
      </c>
      <c r="C72" s="75" t="s">
        <v>321</v>
      </c>
      <c r="D72" s="6" t="s">
        <v>4</v>
      </c>
      <c r="E72" s="95">
        <f>E62</f>
        <v>0</v>
      </c>
      <c r="F72" s="95">
        <f t="shared" ref="F72:H72" si="3">F62</f>
        <v>0</v>
      </c>
      <c r="G72" s="95">
        <f t="shared" si="3"/>
        <v>0</v>
      </c>
      <c r="H72" s="95">
        <f t="shared" si="3"/>
        <v>0</v>
      </c>
      <c r="I72" s="96">
        <f>I62</f>
        <v>0</v>
      </c>
    </row>
    <row r="73" spans="1:26" ht="19.5" customHeight="1">
      <c r="B73" s="115" t="s">
        <v>309</v>
      </c>
      <c r="C73" s="5" t="s">
        <v>322</v>
      </c>
      <c r="D73" s="6" t="s">
        <v>5</v>
      </c>
      <c r="E73" s="15">
        <f>IF($E$33=0,0,E72/$E$33)</f>
        <v>0</v>
      </c>
      <c r="F73" s="15">
        <f t="shared" ref="F73:H73" si="4">IF($E$33=0,0,F72/$E$33)</f>
        <v>0</v>
      </c>
      <c r="G73" s="15">
        <f t="shared" si="4"/>
        <v>0</v>
      </c>
      <c r="H73" s="15">
        <f t="shared" si="4"/>
        <v>0</v>
      </c>
      <c r="I73" s="12">
        <f>IF($E$33=0,0,I72/$E$33)</f>
        <v>0</v>
      </c>
    </row>
    <row r="74" spans="1:26" ht="19.5" customHeight="1">
      <c r="B74" s="71" t="s">
        <v>275</v>
      </c>
      <c r="C74" s="6" t="s">
        <v>323</v>
      </c>
      <c r="D74" s="6" t="s">
        <v>4</v>
      </c>
      <c r="E74" s="95">
        <f>E72-E71</f>
        <v>0</v>
      </c>
      <c r="F74" s="95">
        <f>F72-F71</f>
        <v>0</v>
      </c>
      <c r="G74" s="95">
        <f>G72-G71</f>
        <v>0</v>
      </c>
      <c r="H74" s="95">
        <f>H72-H71</f>
        <v>0</v>
      </c>
      <c r="I74" s="96">
        <f>I72-I71</f>
        <v>0</v>
      </c>
    </row>
    <row r="75" spans="1:26" ht="19.5" customHeight="1" thickBot="1">
      <c r="B75" s="134" t="s">
        <v>324</v>
      </c>
      <c r="C75" s="131" t="s">
        <v>302</v>
      </c>
      <c r="D75" s="131" t="s">
        <v>5</v>
      </c>
      <c r="E75" s="132">
        <f>E73-E70</f>
        <v>0</v>
      </c>
      <c r="F75" s="132">
        <f t="shared" ref="F75:I75" si="5">F73-F70</f>
        <v>0</v>
      </c>
      <c r="G75" s="132">
        <f t="shared" si="5"/>
        <v>0</v>
      </c>
      <c r="H75" s="132">
        <f t="shared" si="5"/>
        <v>0</v>
      </c>
      <c r="I75" s="133">
        <f t="shared" si="5"/>
        <v>0</v>
      </c>
    </row>
    <row r="76" spans="1:26" ht="19.5" customHeight="1">
      <c r="B76" s="137" t="s">
        <v>276</v>
      </c>
      <c r="C76" s="138" t="s">
        <v>304</v>
      </c>
      <c r="D76" s="138" t="s">
        <v>4</v>
      </c>
      <c r="E76" s="139"/>
      <c r="F76" s="139"/>
      <c r="G76" s="140">
        <f>IF(G74&gt;=0,G74,IF((I63+G74)&gt;0,0,I63+G74))</f>
        <v>0</v>
      </c>
      <c r="H76" s="139"/>
      <c r="I76" s="141">
        <f>I63+I74</f>
        <v>0</v>
      </c>
    </row>
    <row r="77" spans="1:26" ht="19.5" customHeight="1">
      <c r="B77" s="115" t="s">
        <v>303</v>
      </c>
      <c r="C77" s="5" t="s">
        <v>325</v>
      </c>
      <c r="D77" s="6" t="s">
        <v>5</v>
      </c>
      <c r="E77" s="142"/>
      <c r="F77" s="142"/>
      <c r="G77" s="15">
        <f>IF($E$33=0,0,(G71+G76)/$E$33)</f>
        <v>0</v>
      </c>
      <c r="H77" s="142"/>
      <c r="I77" s="12">
        <f>IF($E$33=0,0,(I71+I76)/$E$33)</f>
        <v>0</v>
      </c>
    </row>
    <row r="78" spans="1:26" ht="19.5" customHeight="1" thickBot="1">
      <c r="B78" s="78" t="s">
        <v>276</v>
      </c>
      <c r="C78" s="136" t="s">
        <v>305</v>
      </c>
      <c r="D78" s="79" t="s">
        <v>5</v>
      </c>
      <c r="E78" s="117"/>
      <c r="F78" s="117"/>
      <c r="G78" s="143">
        <f>G77-G70</f>
        <v>0</v>
      </c>
      <c r="H78" s="117"/>
      <c r="I78" s="144">
        <f>I77-I70</f>
        <v>0</v>
      </c>
    </row>
    <row r="79" spans="1:26" ht="19.5" customHeight="1">
      <c r="C79" s="50"/>
      <c r="S79" s="2"/>
      <c r="T79" s="2"/>
      <c r="U79" s="2"/>
      <c r="V79" s="2"/>
      <c r="W79" s="2"/>
      <c r="X79" s="2"/>
      <c r="Y79" s="2"/>
      <c r="Z79" s="2"/>
    </row>
    <row r="80" spans="1:26" ht="36.5" customHeight="1">
      <c r="B80" s="206" t="s">
        <v>43</v>
      </c>
      <c r="C80" s="206"/>
      <c r="D80" s="206"/>
      <c r="E80" s="206"/>
      <c r="F80" s="206"/>
      <c r="G80" s="206"/>
      <c r="H80" s="206"/>
      <c r="I80" s="206"/>
      <c r="S80" s="2"/>
      <c r="T80" s="2"/>
      <c r="U80" s="2"/>
      <c r="V80" s="2"/>
      <c r="W80" s="2"/>
      <c r="X80" s="2"/>
      <c r="Y80" s="2"/>
      <c r="Z80" s="2"/>
    </row>
    <row r="81" spans="2:26" ht="35" customHeight="1">
      <c r="B81" s="16" t="s">
        <v>55</v>
      </c>
      <c r="C81" s="213" t="s">
        <v>60</v>
      </c>
      <c r="D81" s="214"/>
      <c r="E81" s="215" t="s">
        <v>57</v>
      </c>
      <c r="F81" s="216"/>
      <c r="G81" s="217"/>
      <c r="H81" s="218" t="s">
        <v>56</v>
      </c>
      <c r="I81" s="219"/>
      <c r="S81" s="2"/>
      <c r="T81" s="2"/>
      <c r="U81" s="2"/>
      <c r="V81" s="2"/>
      <c r="W81" s="2"/>
      <c r="X81" s="2"/>
      <c r="Y81" s="2"/>
      <c r="Z81" s="2"/>
    </row>
    <row r="82" spans="2:26" ht="35" customHeight="1">
      <c r="B82" s="197" t="s">
        <v>299</v>
      </c>
      <c r="C82" s="198"/>
      <c r="D82" s="198"/>
      <c r="E82" s="198"/>
      <c r="F82" s="198"/>
      <c r="G82" s="198"/>
      <c r="H82" s="198"/>
      <c r="I82" s="199"/>
    </row>
    <row r="83" spans="2:26" ht="46" customHeight="1">
      <c r="B83" s="197" t="s">
        <v>294</v>
      </c>
      <c r="C83" s="198"/>
      <c r="D83" s="198"/>
      <c r="E83" s="198"/>
      <c r="F83" s="198"/>
      <c r="G83" s="198"/>
      <c r="H83" s="198"/>
      <c r="I83" s="199"/>
    </row>
    <row r="84" spans="2:26" ht="35" customHeight="1">
      <c r="B84" s="197" t="s">
        <v>337</v>
      </c>
      <c r="C84" s="198"/>
      <c r="D84" s="198"/>
      <c r="E84" s="198"/>
      <c r="F84" s="198"/>
      <c r="G84" s="198"/>
      <c r="H84" s="198"/>
      <c r="I84" s="199"/>
    </row>
    <row r="85" spans="2:26" ht="35" customHeight="1">
      <c r="B85" s="197" t="s">
        <v>338</v>
      </c>
      <c r="C85" s="198"/>
      <c r="D85" s="198"/>
      <c r="E85" s="198"/>
      <c r="F85" s="198"/>
      <c r="G85" s="198"/>
      <c r="H85" s="198"/>
      <c r="I85" s="199"/>
    </row>
    <row r="86" spans="2:26" ht="19.5" customHeight="1">
      <c r="B86" s="293" t="s">
        <v>45</v>
      </c>
      <c r="C86" s="294"/>
      <c r="D86" s="294"/>
      <c r="E86" s="294"/>
      <c r="F86" s="294"/>
      <c r="G86" s="294"/>
      <c r="H86" s="294"/>
      <c r="I86" s="295"/>
    </row>
    <row r="87" spans="2:26" ht="49.5" customHeight="1">
      <c r="B87" s="296" t="s">
        <v>250</v>
      </c>
      <c r="C87" s="294"/>
      <c r="D87" s="294"/>
      <c r="E87" s="294"/>
      <c r="F87" s="294"/>
      <c r="G87" s="294"/>
      <c r="H87" s="294"/>
      <c r="I87" s="295"/>
    </row>
    <row r="88" spans="2:26" ht="34" customHeight="1">
      <c r="B88" s="197" t="s">
        <v>48</v>
      </c>
      <c r="C88" s="198"/>
      <c r="D88" s="198"/>
      <c r="E88" s="198"/>
      <c r="F88" s="198"/>
      <c r="G88" s="198"/>
      <c r="H88" s="198"/>
      <c r="I88" s="199"/>
    </row>
    <row r="89" spans="2:26" ht="39.5" customHeight="1">
      <c r="B89" s="197" t="s">
        <v>49</v>
      </c>
      <c r="C89" s="198"/>
      <c r="D89" s="198"/>
      <c r="E89" s="198"/>
      <c r="F89" s="198"/>
      <c r="G89" s="198"/>
      <c r="H89" s="198"/>
      <c r="I89" s="199"/>
    </row>
    <row r="90" spans="2:26" ht="59" customHeight="1">
      <c r="B90" s="197" t="s">
        <v>50</v>
      </c>
      <c r="C90" s="198"/>
      <c r="D90" s="198"/>
      <c r="E90" s="198"/>
      <c r="F90" s="198"/>
      <c r="G90" s="198"/>
      <c r="H90" s="198"/>
      <c r="I90" s="199"/>
    </row>
    <row r="91" spans="2:26" ht="123.5" customHeight="1">
      <c r="B91" s="197" t="s">
        <v>246</v>
      </c>
      <c r="C91" s="198"/>
      <c r="D91" s="198"/>
      <c r="E91" s="198"/>
      <c r="F91" s="198"/>
      <c r="G91" s="198"/>
      <c r="H91" s="198"/>
      <c r="I91" s="199"/>
    </row>
    <row r="92" spans="2:26" ht="36" customHeight="1">
      <c r="B92" s="197" t="s">
        <v>52</v>
      </c>
      <c r="C92" s="198"/>
      <c r="D92" s="198"/>
      <c r="E92" s="198"/>
      <c r="F92" s="198"/>
      <c r="G92" s="198"/>
      <c r="H92" s="198"/>
      <c r="I92" s="199"/>
    </row>
    <row r="93" spans="2:26" ht="36" customHeight="1">
      <c r="B93" s="197" t="s">
        <v>245</v>
      </c>
      <c r="C93" s="198"/>
      <c r="D93" s="198"/>
      <c r="E93" s="198"/>
      <c r="F93" s="198"/>
      <c r="G93" s="198"/>
      <c r="H93" s="198"/>
      <c r="I93" s="199"/>
    </row>
    <row r="94" spans="2:26" ht="34" customHeight="1">
      <c r="B94" s="197" t="s">
        <v>231</v>
      </c>
      <c r="C94" s="198"/>
      <c r="D94" s="198"/>
      <c r="E94" s="198"/>
      <c r="F94" s="198"/>
      <c r="G94" s="198"/>
      <c r="H94" s="198"/>
      <c r="I94" s="199"/>
    </row>
    <row r="95" spans="2:26" ht="50.5" customHeight="1">
      <c r="B95" s="197" t="s">
        <v>249</v>
      </c>
      <c r="C95" s="198"/>
      <c r="D95" s="198"/>
      <c r="E95" s="198"/>
      <c r="F95" s="198"/>
      <c r="G95" s="198"/>
      <c r="H95" s="198"/>
      <c r="I95" s="199"/>
    </row>
    <row r="96" spans="2:26" ht="34" customHeight="1">
      <c r="B96" s="197" t="s">
        <v>242</v>
      </c>
      <c r="C96" s="198"/>
      <c r="D96" s="198"/>
      <c r="E96" s="198"/>
      <c r="F96" s="198"/>
      <c r="G96" s="198"/>
      <c r="H96" s="198"/>
      <c r="I96" s="199"/>
    </row>
    <row r="97" spans="2:9" s="49" customFormat="1" ht="34" customHeight="1">
      <c r="B97" s="220" t="s">
        <v>228</v>
      </c>
      <c r="C97" s="195"/>
      <c r="D97" s="195"/>
      <c r="E97" s="195"/>
      <c r="F97" s="195"/>
      <c r="G97" s="195"/>
      <c r="H97" s="195"/>
      <c r="I97" s="196"/>
    </row>
    <row r="98" spans="2:9" ht="19.5" customHeight="1">
      <c r="B98" s="123"/>
      <c r="C98" s="124"/>
      <c r="D98" s="124"/>
      <c r="E98" s="124"/>
      <c r="F98" s="124"/>
      <c r="G98" s="124"/>
      <c r="H98" s="124"/>
      <c r="I98" s="125"/>
    </row>
    <row r="99" spans="2:9" ht="72" customHeight="1">
      <c r="B99" s="200" t="s">
        <v>244</v>
      </c>
      <c r="C99" s="201"/>
      <c r="D99" s="201"/>
      <c r="E99" s="201"/>
      <c r="F99" s="201"/>
      <c r="G99" s="201"/>
      <c r="H99" s="201"/>
      <c r="I99" s="202"/>
    </row>
    <row r="100" spans="2:9" ht="19.5" customHeight="1">
      <c r="B100" s="126" t="s">
        <v>234</v>
      </c>
      <c r="C100" s="111"/>
      <c r="D100" s="111"/>
      <c r="E100" s="111"/>
      <c r="F100" s="111"/>
      <c r="G100" s="111"/>
      <c r="H100" s="111"/>
      <c r="I100" s="127" t="s">
        <v>300</v>
      </c>
    </row>
    <row r="101" spans="2:9" ht="19.5" customHeight="1">
      <c r="B101" s="126"/>
      <c r="C101" s="111"/>
      <c r="D101" s="111"/>
      <c r="E101" s="111"/>
      <c r="F101" s="111"/>
      <c r="G101" s="111"/>
      <c r="H101" s="111"/>
      <c r="I101" s="127"/>
    </row>
    <row r="102" spans="2:9" ht="19.5" customHeight="1">
      <c r="B102" s="126"/>
      <c r="C102" s="111"/>
      <c r="D102" s="111"/>
      <c r="E102" s="111"/>
      <c r="F102" s="111"/>
      <c r="G102" s="111"/>
      <c r="H102" s="111"/>
      <c r="I102" s="127"/>
    </row>
    <row r="103" spans="2:9" ht="19.5" customHeight="1">
      <c r="B103" s="126"/>
      <c r="C103" s="111"/>
      <c r="D103" s="111"/>
      <c r="E103" s="111"/>
      <c r="F103" s="111"/>
      <c r="G103" s="111"/>
      <c r="H103" s="111"/>
      <c r="I103" s="127"/>
    </row>
    <row r="104" spans="2:9" ht="19.5" customHeight="1">
      <c r="B104" s="126" t="s">
        <v>301</v>
      </c>
      <c r="C104" s="111"/>
      <c r="D104" s="111"/>
      <c r="E104" s="111"/>
      <c r="F104" s="111"/>
      <c r="G104" s="111"/>
      <c r="H104" s="111"/>
      <c r="I104" s="127" t="s">
        <v>312</v>
      </c>
    </row>
    <row r="105" spans="2:9" ht="19.5" customHeight="1">
      <c r="B105" s="126"/>
      <c r="C105" s="111"/>
      <c r="D105" s="111"/>
      <c r="E105" s="111"/>
      <c r="F105" s="111"/>
      <c r="G105" s="111"/>
      <c r="H105" s="111"/>
      <c r="I105" s="127" t="s">
        <v>313</v>
      </c>
    </row>
    <row r="106" spans="2:9" ht="19.5" customHeight="1">
      <c r="B106" s="128"/>
      <c r="C106" s="129"/>
      <c r="D106" s="129"/>
      <c r="E106" s="129"/>
      <c r="F106" s="129"/>
      <c r="G106" s="129"/>
      <c r="H106" s="129"/>
      <c r="I106" s="130"/>
    </row>
  </sheetData>
  <sheetProtection algorithmName="SHA-512" hashValue="E97by7bu85KEte4VNTuCSjL9cNrP6CYpGwjx8ItqcAODO9UmilBlWAtVYjBLEx2tFGVoi3wkpI6POBEXjraQNQ==" saltValue="TUjLLZwcBlj2jRZJOcGtGg==" spinCount="100000" sheet="1" objects="1" scenarios="1"/>
  <mergeCells count="62">
    <mergeCell ref="B96:I96"/>
    <mergeCell ref="B99:I99"/>
    <mergeCell ref="B97:I97"/>
    <mergeCell ref="B5:C5"/>
    <mergeCell ref="D5:I5"/>
    <mergeCell ref="E12:I12"/>
    <mergeCell ref="B6:C6"/>
    <mergeCell ref="D6:I6"/>
    <mergeCell ref="B7:C7"/>
    <mergeCell ref="D7:I7"/>
    <mergeCell ref="B8:C8"/>
    <mergeCell ref="D8:I8"/>
    <mergeCell ref="B9:C9"/>
    <mergeCell ref="D9:I9"/>
    <mergeCell ref="B10:I10"/>
    <mergeCell ref="E11:I11"/>
    <mergeCell ref="B2:I2"/>
    <mergeCell ref="B3:C3"/>
    <mergeCell ref="D3:I3"/>
    <mergeCell ref="B4:C4"/>
    <mergeCell ref="D4:I4"/>
    <mergeCell ref="E20:I20"/>
    <mergeCell ref="E13:I13"/>
    <mergeCell ref="E14:I14"/>
    <mergeCell ref="E15:I15"/>
    <mergeCell ref="E16:I16"/>
    <mergeCell ref="E17:I17"/>
    <mergeCell ref="E18:I18"/>
    <mergeCell ref="E19:I19"/>
    <mergeCell ref="B68:I68"/>
    <mergeCell ref="E21:I21"/>
    <mergeCell ref="E22:I22"/>
    <mergeCell ref="E23:I23"/>
    <mergeCell ref="E25:I25"/>
    <mergeCell ref="E26:I26"/>
    <mergeCell ref="E27:I27"/>
    <mergeCell ref="E30:I30"/>
    <mergeCell ref="E24:I24"/>
    <mergeCell ref="B34:I34"/>
    <mergeCell ref="E29:I29"/>
    <mergeCell ref="E28:I28"/>
    <mergeCell ref="E31:I31"/>
    <mergeCell ref="E32:I32"/>
    <mergeCell ref="E33:I33"/>
    <mergeCell ref="B83:I83"/>
    <mergeCell ref="B86:I86"/>
    <mergeCell ref="B87:I87"/>
    <mergeCell ref="B80:I80"/>
    <mergeCell ref="C81:D81"/>
    <mergeCell ref="E81:G81"/>
    <mergeCell ref="H81:I81"/>
    <mergeCell ref="B82:I82"/>
    <mergeCell ref="B84:I84"/>
    <mergeCell ref="B85:I85"/>
    <mergeCell ref="B95:I95"/>
    <mergeCell ref="B93:I93"/>
    <mergeCell ref="B91:I91"/>
    <mergeCell ref="B92:I92"/>
    <mergeCell ref="B88:I88"/>
    <mergeCell ref="B89:I89"/>
    <mergeCell ref="B90:I90"/>
    <mergeCell ref="B94:I94"/>
  </mergeCells>
  <dataValidations count="6">
    <dataValidation type="decimal" allowBlank="1" showInputMessage="1" showErrorMessage="1" promptTitle="Input" prompt="Please enter a positive numeric value. Can include decimals." sqref="E15:I17 E20:I23 I66 I64 E56:G58 H56:H57" xr:uid="{DB4E4951-A72B-44FD-8A5B-74E4FA8363E3}">
      <formula1>0</formula1>
      <formula2>9.99999999999999E+27</formula2>
    </dataValidation>
    <dataValidation type="decimal" allowBlank="1" showInputMessage="1" showErrorMessage="1" promptTitle="Input" prompt="Please enter a positive numeric value. Can include decimals." sqref="E37 F38 H37:H38 G40:G41 H42 E44 F45 G46 H44:H45 H47:H48 E50 F51 G52 H50:H51 H53:H54" xr:uid="{7D4D1F3A-7F9C-4D9D-916F-A1D26C0DC7A7}">
      <formula1>0</formula1>
      <formula2>9.99999999999999E+26</formula2>
    </dataValidation>
    <dataValidation type="decimal" allowBlank="1" showInputMessage="1" showErrorMessage="1" promptTitle="Input" prompt="Please enter a positive numeric value. Can include decimals. Final value will show as percentage (%)" sqref="I58" xr:uid="{B49A5D18-07A7-4132-856E-067DC02C6F7E}">
      <formula1>0</formula1>
      <formula2>9.99999999999999E+27</formula2>
    </dataValidation>
    <dataValidation allowBlank="1" showErrorMessage="1" promptTitle="Input" prompt="Please enter a positive numeric value. Can include decimals." sqref="H58" xr:uid="{BEF7D30D-68DA-427E-B551-FA5929C2460B}"/>
    <dataValidation type="decimal" allowBlank="1" showInputMessage="1" showErrorMessage="1" promptTitle="Input" prompt="Please enter a positive numeric value. Can include decimals. Final value will show as percentage (%)." sqref="E28:I28" xr:uid="{E8913CBE-5671-43A9-B5B4-987E69E833E7}">
      <formula1>0</formula1>
      <formula2>9.99999999999999E+23</formula2>
    </dataValidation>
    <dataValidation type="decimal" allowBlank="1" showInputMessage="1" showErrorMessage="1" promptTitle="Input" prompt="Please enter a positive numeric value. Can include decimals." sqref="E26:I27 E31:E32 F31:I31" xr:uid="{EC979AA9-038E-4777-AFF4-D255413A8BD4}">
      <formula1>0</formula1>
      <formula2>9.99999999999999E+23</formula2>
    </dataValidation>
  </dataValidations>
  <pageMargins left="0.70866141732283472" right="0.70866141732283472" top="0.74803149606299213" bottom="0.74803149606299213" header="0.31496062992125984" footer="0.31496062992125984"/>
  <pageSetup scale="62" fitToHeight="0" orientation="landscape" r:id="rId1"/>
  <rowBreaks count="3" manualBreakCount="3">
    <brk id="33" min="1" max="8" man="1"/>
    <brk id="78" min="1" max="8" man="1"/>
    <brk id="93" min="1" max="8" man="1"/>
  </rowBreaks>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1255B2-0C8E-43CC-A5BF-F4DC0278A6D8}">
  <sheetPr codeName="Sheet9"/>
  <dimension ref="B1:J20"/>
  <sheetViews>
    <sheetView workbookViewId="0">
      <selection activeCell="K13" sqref="K13"/>
    </sheetView>
  </sheetViews>
  <sheetFormatPr defaultRowHeight="14.5"/>
  <cols>
    <col min="2" max="2" width="12.90625" bestFit="1" customWidth="1"/>
    <col min="3" max="3" width="7.453125" bestFit="1" customWidth="1"/>
    <col min="4" max="4" width="20.81640625" bestFit="1" customWidth="1"/>
    <col min="5" max="5" width="21.54296875" bestFit="1" customWidth="1"/>
    <col min="6" max="6" width="26.81640625" bestFit="1" customWidth="1"/>
    <col min="7" max="7" width="21.26953125" bestFit="1" customWidth="1"/>
    <col min="8" max="8" width="20.54296875" bestFit="1" customWidth="1"/>
  </cols>
  <sheetData>
    <row r="1" spans="2:10" ht="18">
      <c r="D1" s="13" t="s">
        <v>197</v>
      </c>
      <c r="E1" s="13" t="s">
        <v>198</v>
      </c>
      <c r="F1" s="45" t="s">
        <v>199</v>
      </c>
      <c r="G1" s="13" t="s">
        <v>200</v>
      </c>
      <c r="H1" s="14" t="s">
        <v>17</v>
      </c>
    </row>
    <row r="2" spans="2:10" s="36" customFormat="1">
      <c r="B2" s="37" t="s">
        <v>121</v>
      </c>
      <c r="C2" s="37" t="s">
        <v>122</v>
      </c>
      <c r="D2" s="37" t="s">
        <v>123</v>
      </c>
      <c r="E2" s="37" t="s">
        <v>124</v>
      </c>
      <c r="F2" s="37" t="s">
        <v>125</v>
      </c>
      <c r="G2" s="37" t="s">
        <v>67</v>
      </c>
      <c r="H2" s="37" t="s">
        <v>126</v>
      </c>
    </row>
    <row r="3" spans="2:10">
      <c r="B3" s="40" t="s">
        <v>127</v>
      </c>
      <c r="C3" s="40" t="s">
        <v>128</v>
      </c>
      <c r="D3" s="41">
        <v>6.7000000000000002E-3</v>
      </c>
      <c r="E3" s="41">
        <v>3.8E-3</v>
      </c>
      <c r="F3" s="41">
        <v>1.4999999999999999E-2</v>
      </c>
      <c r="G3" s="41">
        <v>0.27350000000000002</v>
      </c>
      <c r="H3" s="41">
        <v>0.29909999999999998</v>
      </c>
      <c r="J3" t="s">
        <v>241</v>
      </c>
    </row>
    <row r="4" spans="2:10">
      <c r="B4" s="40" t="s">
        <v>127</v>
      </c>
      <c r="C4" s="40" t="s">
        <v>129</v>
      </c>
      <c r="D4" s="41">
        <v>1.4500000000000001E-2</v>
      </c>
      <c r="E4" s="41">
        <v>1.2200000000000001E-2</v>
      </c>
      <c r="F4" s="41">
        <v>2.1000000000000001E-2</v>
      </c>
      <c r="G4" s="41">
        <v>0.28239999999999998</v>
      </c>
      <c r="H4" s="41">
        <v>0.3301</v>
      </c>
      <c r="J4" t="s">
        <v>222</v>
      </c>
    </row>
    <row r="5" spans="2:10">
      <c r="B5" s="40" t="s">
        <v>127</v>
      </c>
      <c r="C5" s="40" t="s">
        <v>130</v>
      </c>
      <c r="D5" s="41">
        <v>1.9699999999999999E-2</v>
      </c>
      <c r="E5" s="41">
        <v>1.34E-2</v>
      </c>
      <c r="F5" s="41">
        <v>2.7E-2</v>
      </c>
      <c r="G5" s="41">
        <v>0.2994</v>
      </c>
      <c r="H5" s="41">
        <v>0.35949999999999999</v>
      </c>
      <c r="J5" t="s">
        <v>224</v>
      </c>
    </row>
    <row r="6" spans="2:10">
      <c r="B6" s="40" t="s">
        <v>127</v>
      </c>
      <c r="C6" s="40" t="s">
        <v>131</v>
      </c>
      <c r="D6" s="41">
        <v>2.4500000000000001E-2</v>
      </c>
      <c r="E6" s="41">
        <v>1.4200000000000001E-2</v>
      </c>
      <c r="F6" s="41">
        <v>3.3000000000000002E-2</v>
      </c>
      <c r="G6" s="41">
        <v>0.31640000000000001</v>
      </c>
      <c r="H6" s="41">
        <v>0.3881</v>
      </c>
      <c r="J6" t="s">
        <v>223</v>
      </c>
    </row>
    <row r="7" spans="2:10">
      <c r="B7" s="40" t="s">
        <v>127</v>
      </c>
      <c r="C7" s="40" t="s">
        <v>132</v>
      </c>
      <c r="D7" s="41">
        <v>2.9499999999999998E-2</v>
      </c>
      <c r="E7" s="41">
        <v>1.4200000000000001E-2</v>
      </c>
      <c r="F7" s="41">
        <v>3.9E-2</v>
      </c>
      <c r="G7" s="41">
        <v>0.33100000000000002</v>
      </c>
      <c r="H7" s="41">
        <v>0.41360000000000002</v>
      </c>
      <c r="J7" t="s">
        <v>342</v>
      </c>
    </row>
    <row r="8" spans="2:10">
      <c r="B8" s="40" t="s">
        <v>127</v>
      </c>
      <c r="C8" s="40" t="s">
        <v>133</v>
      </c>
      <c r="D8" s="41">
        <v>3.4799999999999998E-2</v>
      </c>
      <c r="E8" s="41">
        <v>1.3299999999999999E-2</v>
      </c>
      <c r="F8" s="41">
        <v>4.4999999999999998E-2</v>
      </c>
      <c r="G8" s="41">
        <v>0.3402</v>
      </c>
      <c r="H8" s="41">
        <v>0.43330000000000002</v>
      </c>
    </row>
    <row r="9" spans="2:10">
      <c r="B9" s="40" t="s">
        <v>134</v>
      </c>
      <c r="C9" s="40" t="s">
        <v>128</v>
      </c>
      <c r="D9" s="41">
        <v>6.7000000000000002E-3</v>
      </c>
      <c r="E9" s="41">
        <v>3.8E-3</v>
      </c>
      <c r="F9" s="41">
        <v>7.4999999999999997E-3</v>
      </c>
      <c r="G9" s="41">
        <v>0.28100000000000003</v>
      </c>
      <c r="H9" s="41">
        <v>0.29909999999999998</v>
      </c>
    </row>
    <row r="10" spans="2:10">
      <c r="B10" s="40" t="s">
        <v>134</v>
      </c>
      <c r="C10" s="40" t="s">
        <v>129</v>
      </c>
      <c r="D10" s="41">
        <v>1.4500000000000001E-2</v>
      </c>
      <c r="E10" s="41">
        <v>1.2200000000000001E-2</v>
      </c>
      <c r="F10" s="41">
        <v>1.0500000000000001E-2</v>
      </c>
      <c r="G10" s="41">
        <v>0.29289999999999999</v>
      </c>
      <c r="H10" s="41">
        <v>0.3301</v>
      </c>
    </row>
    <row r="11" spans="2:10">
      <c r="B11" s="40" t="s">
        <v>134</v>
      </c>
      <c r="C11" s="40" t="s">
        <v>130</v>
      </c>
      <c r="D11" s="41">
        <v>1.9699999999999999E-2</v>
      </c>
      <c r="E11" s="41">
        <v>1.34E-2</v>
      </c>
      <c r="F11" s="41">
        <v>1.35E-2</v>
      </c>
      <c r="G11" s="41">
        <v>0.31290000000000001</v>
      </c>
      <c r="H11" s="41">
        <v>0.35949999999999999</v>
      </c>
    </row>
    <row r="12" spans="2:10">
      <c r="B12" s="40" t="s">
        <v>134</v>
      </c>
      <c r="C12" s="40" t="s">
        <v>131</v>
      </c>
      <c r="D12" s="41">
        <v>2.4500000000000001E-2</v>
      </c>
      <c r="E12" s="41">
        <v>1.4200000000000001E-2</v>
      </c>
      <c r="F12" s="41">
        <v>1.6500000000000001E-2</v>
      </c>
      <c r="G12" s="41">
        <v>0.33290000000000003</v>
      </c>
      <c r="H12" s="41">
        <v>0.3881</v>
      </c>
    </row>
    <row r="13" spans="2:10">
      <c r="B13" s="40" t="s">
        <v>134</v>
      </c>
      <c r="C13" s="40" t="s">
        <v>132</v>
      </c>
      <c r="D13" s="41">
        <v>2.9499999999999998E-2</v>
      </c>
      <c r="E13" s="41">
        <v>1.4200000000000001E-2</v>
      </c>
      <c r="F13" s="41">
        <v>1.95E-2</v>
      </c>
      <c r="G13" s="41">
        <v>0.35050000000000003</v>
      </c>
      <c r="H13" s="41">
        <v>0.41360000000000002</v>
      </c>
    </row>
    <row r="14" spans="2:10">
      <c r="B14" s="40" t="s">
        <v>134</v>
      </c>
      <c r="C14" s="40" t="s">
        <v>133</v>
      </c>
      <c r="D14" s="41">
        <v>3.4799999999999998E-2</v>
      </c>
      <c r="E14" s="41">
        <v>1.3299999999999999E-2</v>
      </c>
      <c r="F14" s="41">
        <v>2.2499999999999999E-2</v>
      </c>
      <c r="G14" s="41">
        <v>0.36270000000000002</v>
      </c>
      <c r="H14" s="41">
        <v>0.43330000000000002</v>
      </c>
    </row>
    <row r="15" spans="2:10">
      <c r="B15" s="40" t="s">
        <v>135</v>
      </c>
      <c r="C15" s="40" t="s">
        <v>128</v>
      </c>
      <c r="D15" s="41">
        <v>6.7000000000000002E-3</v>
      </c>
      <c r="E15" s="41">
        <v>3.8E-3</v>
      </c>
      <c r="F15" s="41">
        <v>7.4999999999999997E-3</v>
      </c>
      <c r="G15" s="41">
        <v>0.28100000000000003</v>
      </c>
      <c r="H15" s="41">
        <v>0.29909999999999998</v>
      </c>
    </row>
    <row r="16" spans="2:10">
      <c r="B16" s="40" t="s">
        <v>135</v>
      </c>
      <c r="C16" s="40" t="s">
        <v>129</v>
      </c>
      <c r="D16" s="41">
        <v>1.4500000000000001E-2</v>
      </c>
      <c r="E16" s="41">
        <v>1.2200000000000001E-2</v>
      </c>
      <c r="F16" s="41">
        <v>1.0500000000000001E-2</v>
      </c>
      <c r="G16" s="41">
        <v>0.29289999999999999</v>
      </c>
      <c r="H16" s="41">
        <v>0.3301</v>
      </c>
    </row>
    <row r="17" spans="2:8">
      <c r="B17" s="40" t="s">
        <v>135</v>
      </c>
      <c r="C17" s="40" t="s">
        <v>130</v>
      </c>
      <c r="D17" s="41">
        <v>1.9699999999999999E-2</v>
      </c>
      <c r="E17" s="41">
        <v>1.34E-2</v>
      </c>
      <c r="F17" s="41">
        <v>1.35E-2</v>
      </c>
      <c r="G17" s="41">
        <v>0.31290000000000001</v>
      </c>
      <c r="H17" s="41">
        <v>0.35949999999999999</v>
      </c>
    </row>
    <row r="18" spans="2:8">
      <c r="B18" s="40" t="s">
        <v>135</v>
      </c>
      <c r="C18" s="40" t="s">
        <v>131</v>
      </c>
      <c r="D18" s="41">
        <v>2.4500000000000001E-2</v>
      </c>
      <c r="E18" s="41">
        <v>1.4200000000000001E-2</v>
      </c>
      <c r="F18" s="41">
        <v>1.6500000000000001E-2</v>
      </c>
      <c r="G18" s="41">
        <v>0.33290000000000003</v>
      </c>
      <c r="H18" s="41">
        <v>0.3881</v>
      </c>
    </row>
    <row r="19" spans="2:8">
      <c r="B19" s="40" t="s">
        <v>135</v>
      </c>
      <c r="C19" s="40" t="s">
        <v>132</v>
      </c>
      <c r="D19" s="41">
        <v>2.9499999999999998E-2</v>
      </c>
      <c r="E19" s="41">
        <v>1.4200000000000001E-2</v>
      </c>
      <c r="F19" s="41">
        <v>1.95E-2</v>
      </c>
      <c r="G19" s="41">
        <v>0.35050000000000003</v>
      </c>
      <c r="H19" s="41">
        <v>0.41360000000000002</v>
      </c>
    </row>
    <row r="20" spans="2:8">
      <c r="B20" s="40" t="s">
        <v>135</v>
      </c>
      <c r="C20" s="40" t="s">
        <v>133</v>
      </c>
      <c r="D20" s="41">
        <v>3.4799999999999998E-2</v>
      </c>
      <c r="E20" s="41">
        <v>1.3299999999999999E-2</v>
      </c>
      <c r="F20" s="41">
        <v>2.2499999999999999E-2</v>
      </c>
      <c r="G20" s="41">
        <v>0.36270000000000002</v>
      </c>
      <c r="H20" s="41">
        <v>0.43330000000000002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15</vt:i4>
      </vt:variant>
    </vt:vector>
  </HeadingPairs>
  <TitlesOfParts>
    <vt:vector size="26" baseType="lpstr">
      <vt:lpstr>Form_B_DISCOM</vt:lpstr>
      <vt:lpstr>Form_D_DISCOM</vt:lpstr>
      <vt:lpstr>Form_A_DISCOM</vt:lpstr>
      <vt:lpstr>Instructions &amp; Notes</vt:lpstr>
      <vt:lpstr>Form_A_DISCOM (AEA)</vt:lpstr>
      <vt:lpstr>Form_A_DISCOM_Q2</vt:lpstr>
      <vt:lpstr>Form_A_DISCOM_Q3</vt:lpstr>
      <vt:lpstr>Form_A_DISCOM_Q4</vt:lpstr>
      <vt:lpstr>Targets</vt:lpstr>
      <vt:lpstr>StateUTs</vt:lpstr>
      <vt:lpstr>Supporting Sheet</vt:lpstr>
      <vt:lpstr>Form_A_DISCOM!Print_Area</vt:lpstr>
      <vt:lpstr>'Form_A_DISCOM (AEA)'!Print_Area</vt:lpstr>
      <vt:lpstr>Form_A_DISCOM_Q2!Print_Area</vt:lpstr>
      <vt:lpstr>Form_A_DISCOM_Q3!Print_Area</vt:lpstr>
      <vt:lpstr>Form_A_DISCOM_Q4!Print_Area</vt:lpstr>
      <vt:lpstr>Form_B_DISCOM!Print_Area</vt:lpstr>
      <vt:lpstr>Form_D_DISCOM!Print_Area</vt:lpstr>
      <vt:lpstr>'Instructions &amp; Notes'!Print_Area</vt:lpstr>
      <vt:lpstr>Form_A_DISCOM!Print_Titles</vt:lpstr>
      <vt:lpstr>'Form_A_DISCOM (AEA)'!Print_Titles</vt:lpstr>
      <vt:lpstr>Form_A_DISCOM_Q2!Print_Titles</vt:lpstr>
      <vt:lpstr>Form_A_DISCOM_Q3!Print_Titles</vt:lpstr>
      <vt:lpstr>Form_A_DISCOM_Q4!Print_Titles</vt:lpstr>
      <vt:lpstr>Form_B_DISCOM!Print_Titles</vt:lpstr>
      <vt:lpstr>'Instructions &amp; Notes'!Print_Titles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Nikhil Prasad</dc:creator>
  <cp:lastModifiedBy>Jayakrishnan Nair</cp:lastModifiedBy>
  <cp:lastPrinted>2025-07-27T06:11:30Z</cp:lastPrinted>
  <dcterms:created xsi:type="dcterms:W3CDTF">2024-08-08T10:52:19Z</dcterms:created>
  <dcterms:modified xsi:type="dcterms:W3CDTF">2025-10-03T05:23:23Z</dcterms:modified>
</cp:coreProperties>
</file>